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<sst xmlns="http://schemas.openxmlformats.org/spreadsheetml/2006/main" count="145" uniqueCount="106">
  <si>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</si>
  <si>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</si>
  <si>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</si>
  <si>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</si>
  <si>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</si>
  <si>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</si>
  <si>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</si>
  <si>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</si>
  <si>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</si>
  <si>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</si>
  <si>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</si>
  <si>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</si>
  <si>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Stardust</t>
  </si>
  <si>
    <t>UK/USA</t>
  </si>
  <si>
    <t>Paramount</t>
  </si>
  <si>
    <t>Eastern Promises</t>
  </si>
  <si>
    <t>UK/Can</t>
  </si>
  <si>
    <t>Entertainment</t>
  </si>
  <si>
    <t>20th Century Fox</t>
  </si>
  <si>
    <t>Ind</t>
  </si>
  <si>
    <t>Atonement</t>
  </si>
  <si>
    <t>UK</t>
  </si>
  <si>
    <t>Universal</t>
  </si>
  <si>
    <t>Momentum</t>
  </si>
  <si>
    <t>Total</t>
  </si>
  <si>
    <t>Other UK films</t>
  </si>
  <si>
    <t>Control</t>
  </si>
  <si>
    <t>Other openers</t>
  </si>
  <si>
    <t>Comments on this week's top 15 results</t>
  </si>
  <si>
    <t>* Includes domestic productions and co-productions</t>
  </si>
  <si>
    <t>Elizabeth: The Golden Age</t>
  </si>
  <si>
    <t>In the Shadow of the Moon</t>
  </si>
  <si>
    <t>Vertigo</t>
  </si>
  <si>
    <t>UK=yes</t>
  </si>
  <si>
    <t>BO  of UK films</t>
  </si>
  <si>
    <t>American Gangster</t>
  </si>
  <si>
    <t>Beowulf</t>
  </si>
  <si>
    <t>Earth</t>
  </si>
  <si>
    <t>UK/Ger</t>
  </si>
  <si>
    <t>Warner Bros.</t>
  </si>
  <si>
    <t>The Darjeeling Limited</t>
  </si>
  <si>
    <t>Sleuth</t>
  </si>
  <si>
    <t>Aaja Nachle</t>
  </si>
  <si>
    <t>Fred Claus</t>
  </si>
  <si>
    <t>Hitman</t>
  </si>
  <si>
    <t>USA/UK</t>
  </si>
  <si>
    <t>Fra/USA</t>
  </si>
  <si>
    <r>
      <t>Path</t>
    </r>
    <r>
      <rPr>
        <sz val="10"/>
        <rFont val="Arial"/>
        <family val="0"/>
      </rPr>
      <t>é</t>
    </r>
  </si>
  <si>
    <t>Fra</t>
  </si>
  <si>
    <t>Yash Raj</t>
  </si>
  <si>
    <t>The Assassination of Jesse James</t>
  </si>
  <si>
    <t>Optimum Releasing</t>
  </si>
  <si>
    <t>The Magic Flute</t>
  </si>
  <si>
    <t>UK/Fra</t>
  </si>
  <si>
    <t>Brick Lane</t>
  </si>
  <si>
    <t>Revolver</t>
  </si>
  <si>
    <t>Bee Movie</t>
  </si>
  <si>
    <t>Billa</t>
  </si>
  <si>
    <t>Chansons D'Amour</t>
  </si>
  <si>
    <t>Chromophobia</t>
  </si>
  <si>
    <t>Comedy of Power</t>
  </si>
  <si>
    <t>Enchanted</t>
  </si>
  <si>
    <t>Mr Magorium's Wonder Emporium</t>
  </si>
  <si>
    <t>My Kid Could Paint That</t>
  </si>
  <si>
    <t>The Saragossa Manuscript</t>
  </si>
  <si>
    <t>We Own the Night</t>
  </si>
  <si>
    <t>Youth Without Youth</t>
  </si>
  <si>
    <t>UK/Fra/USA</t>
  </si>
  <si>
    <t>Ger/Fra</t>
  </si>
  <si>
    <t>Pol</t>
  </si>
  <si>
    <t>USA/Ger/Ita/Fra/Rom</t>
  </si>
  <si>
    <t>The Golden Compass</t>
  </si>
  <si>
    <t>The Killing of John Lennon</t>
  </si>
  <si>
    <t>The Works</t>
  </si>
  <si>
    <t>The Bourne Ultimatum</t>
  </si>
  <si>
    <t>UK* films in top 15: 3</t>
  </si>
  <si>
    <t>Artificial Eye</t>
  </si>
  <si>
    <t>Weekend 14 Dec - 16 Dec 2007 UK box office</t>
  </si>
  <si>
    <t>Disney</t>
  </si>
  <si>
    <t>Icon</t>
  </si>
  <si>
    <t>Ayngaran</t>
  </si>
  <si>
    <t>Nightmare Before Christmas 3-D</t>
  </si>
  <si>
    <t xml:space="preserve">UK share of top 15 gross = </t>
  </si>
  <si>
    <t xml:space="preserve">It's a Wonderful Life (RE) </t>
  </si>
  <si>
    <t>Park Circus</t>
  </si>
  <si>
    <t>Kabadayi</t>
  </si>
  <si>
    <t>Turkey</t>
  </si>
  <si>
    <t>Maxximum</t>
  </si>
  <si>
    <t xml:space="preserve">Mr Bongo </t>
  </si>
  <si>
    <t>Sony</t>
  </si>
  <si>
    <t>ICA</t>
  </si>
  <si>
    <t>Openers next week - 21 Dec</t>
  </si>
  <si>
    <t>Against last weekend: - 5%</t>
  </si>
  <si>
    <t>Against last year:  + 2%</t>
  </si>
  <si>
    <t>Rolling 52 week ranking: 19th</t>
  </si>
  <si>
    <t>UK* share of top 15 gross:  36%</t>
  </si>
  <si>
    <t xml:space="preserve">St. Trinian's </t>
  </si>
  <si>
    <t xml:space="preserve">I'm Not There </t>
  </si>
  <si>
    <t>Alvin and the Chipmunks</t>
  </si>
  <si>
    <t>Taar Zameen Par</t>
  </si>
  <si>
    <t>Welcome</t>
  </si>
  <si>
    <t>USA/Ger</t>
  </si>
  <si>
    <t>Balls of Fury (opens 26 Dec)</t>
  </si>
  <si>
    <t>I am Legend (opens 26 Dec)</t>
  </si>
  <si>
    <t>Paranoid Park (opens 26 Dec)</t>
  </si>
  <si>
    <t>The Kite Runner (opens 26 Dec)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</si>
</sst>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9" fontId="0" fillId="0" borderId="0" xfId="17" applyNumberFormat="1" applyAlignment="1">
      <alignment/>
    </xf>
    <xf numFmtId="9" fontId="0" fillId="0" borderId="0" xfId="19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  <col min="11" max="11" width="9.421875" style="0" customWidth="1"/>
    <col min="12" max="12" width="9.140625" style="0" hidden="1" customWidth="1"/>
    <col min="13" max="13" width="17.00390625" style="0" hidden="1" customWidth="1"/>
    <col min="14" max="14" width="9.140625" style="0" hidden="1" customWidth="1"/>
    <col min="15" max="15" width="16.421875" style="0" customWidth="1"/>
  </cols>
  <sheetData>
    <row r="1" spans="1:10" ht="12.75">
      <c r="A1" s="1"/>
      <c r="B1" s="2" t="s">
        <v>77</v>
      </c>
      <c r="C1" s="3"/>
      <c r="D1" s="4"/>
      <c r="E1" s="1"/>
      <c r="F1" s="1"/>
      <c r="G1" s="1"/>
      <c r="H1" s="1"/>
      <c r="I1" s="1"/>
      <c r="J1" s="4"/>
    </row>
    <row r="2" spans="1:13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L2" s="6" t="s">
        <v>33</v>
      </c>
      <c r="M2" s="6" t="s">
        <v>34</v>
      </c>
    </row>
    <row r="3" spans="1:15" ht="12.75">
      <c r="A3">
        <v>1</v>
      </c>
      <c r="B3" t="s">
        <v>71</v>
      </c>
      <c r="C3" s="16" t="s">
        <v>13</v>
      </c>
      <c r="D3" s="8">
        <v>3002951</v>
      </c>
      <c r="E3" t="s">
        <v>17</v>
      </c>
      <c r="F3">
        <v>-59</v>
      </c>
      <c r="G3">
        <v>2</v>
      </c>
      <c r="H3">
        <v>509</v>
      </c>
      <c r="I3" s="4">
        <f aca="true" t="shared" si="0" ref="I3:I18">D3/H3</f>
        <v>5899.707269155207</v>
      </c>
      <c r="J3" s="8">
        <v>12207106</v>
      </c>
      <c r="L3">
        <f>IF(ISNUMBER(FIND("UK",C3,1)),1,"")</f>
        <v>1</v>
      </c>
      <c r="M3" s="26">
        <f>IF(L3=1,D3,"")</f>
        <v>3002951</v>
      </c>
      <c r="O3" s="8"/>
    </row>
    <row r="4" spans="1:15" ht="12.75">
      <c r="A4">
        <v>2</v>
      </c>
      <c r="B4" s="1" t="s">
        <v>61</v>
      </c>
      <c r="C4" s="16" t="s">
        <v>10</v>
      </c>
      <c r="D4" s="8">
        <v>2547975</v>
      </c>
      <c r="E4" t="s">
        <v>78</v>
      </c>
      <c r="G4">
        <v>1</v>
      </c>
      <c r="H4">
        <v>471</v>
      </c>
      <c r="I4" s="4">
        <f>D4/H4</f>
        <v>5409.713375796178</v>
      </c>
      <c r="J4" s="8">
        <f>IF(G4=1,D4,"")</f>
        <v>2547975</v>
      </c>
      <c r="L4">
        <f aca="true" t="shared" si="1" ref="L4:L17">IF(ISNUMBER(FIND("UK",C4,1)),1,"")</f>
      </c>
      <c r="M4" s="26">
        <f aca="true" t="shared" si="2" ref="M4:M17">IF(L4=1,D4,"")</f>
      </c>
      <c r="O4" s="8"/>
    </row>
    <row r="5" spans="1:15" ht="12.75">
      <c r="A5">
        <v>3</v>
      </c>
      <c r="B5" s="1" t="s">
        <v>56</v>
      </c>
      <c r="C5" s="16" t="s">
        <v>10</v>
      </c>
      <c r="D5" s="8">
        <v>2281393</v>
      </c>
      <c r="E5" t="s">
        <v>14</v>
      </c>
      <c r="G5">
        <v>1</v>
      </c>
      <c r="H5">
        <v>435</v>
      </c>
      <c r="I5" s="4">
        <f>D5/H5</f>
        <v>5244.581609195402</v>
      </c>
      <c r="J5" s="8">
        <f>IF(G5=1,D5,"")</f>
        <v>2281393</v>
      </c>
      <c r="L5">
        <f t="shared" si="1"/>
      </c>
      <c r="M5" s="26">
        <f t="shared" si="2"/>
      </c>
      <c r="O5" s="8"/>
    </row>
    <row r="6" spans="1:15" ht="12.75">
      <c r="A6" s="1">
        <v>4</v>
      </c>
      <c r="B6" s="1" t="s">
        <v>43</v>
      </c>
      <c r="C6" s="3" t="s">
        <v>45</v>
      </c>
      <c r="D6" s="8">
        <v>720444</v>
      </c>
      <c r="E6" s="1" t="s">
        <v>39</v>
      </c>
      <c r="F6" s="1">
        <v>-45</v>
      </c>
      <c r="G6" s="1">
        <v>3</v>
      </c>
      <c r="H6" s="1">
        <v>422</v>
      </c>
      <c r="I6" s="4">
        <f t="shared" si="0"/>
        <v>1707.2132701421801</v>
      </c>
      <c r="J6" s="8">
        <v>5032677</v>
      </c>
      <c r="L6">
        <f t="shared" si="1"/>
        <v>1</v>
      </c>
      <c r="M6" s="26">
        <f t="shared" si="2"/>
        <v>720444</v>
      </c>
      <c r="O6" s="8"/>
    </row>
    <row r="7" spans="1:15" ht="12.75">
      <c r="A7" s="1">
        <v>5</v>
      </c>
      <c r="B7" s="1" t="s">
        <v>62</v>
      </c>
      <c r="C7" s="16" t="s">
        <v>10</v>
      </c>
      <c r="D7" s="8">
        <v>459734</v>
      </c>
      <c r="E7" s="1" t="s">
        <v>79</v>
      </c>
      <c r="F7" s="1"/>
      <c r="G7" s="1">
        <v>1</v>
      </c>
      <c r="H7" s="1">
        <v>342</v>
      </c>
      <c r="I7" s="4">
        <f t="shared" si="0"/>
        <v>1344.251461988304</v>
      </c>
      <c r="J7" s="8">
        <f>IF(G7=1,D7,"")</f>
        <v>459734</v>
      </c>
      <c r="L7">
        <f t="shared" si="1"/>
      </c>
      <c r="M7" s="26">
        <f t="shared" si="2"/>
      </c>
      <c r="O7" s="8"/>
    </row>
    <row r="8" spans="1:15" ht="12.75">
      <c r="A8" s="1">
        <v>6</v>
      </c>
      <c r="B8" s="1" t="s">
        <v>65</v>
      </c>
      <c r="C8" s="16" t="s">
        <v>10</v>
      </c>
      <c r="D8" s="8">
        <v>441416</v>
      </c>
      <c r="E8" s="1" t="s">
        <v>22</v>
      </c>
      <c r="F8" s="1"/>
      <c r="G8" s="1">
        <v>1</v>
      </c>
      <c r="H8" s="1">
        <v>264</v>
      </c>
      <c r="I8" s="4">
        <f t="shared" si="0"/>
        <v>1672.030303030303</v>
      </c>
      <c r="J8" s="8">
        <f>IF(G8=1,D8,"")</f>
        <v>441416</v>
      </c>
      <c r="L8">
        <f t="shared" si="1"/>
      </c>
      <c r="M8" s="26">
        <f t="shared" si="2"/>
      </c>
      <c r="O8" s="8"/>
    </row>
    <row r="9" spans="1:15" ht="12.75">
      <c r="A9" s="1">
        <v>7</v>
      </c>
      <c r="B9" s="1" t="s">
        <v>44</v>
      </c>
      <c r="C9" s="3" t="s">
        <v>46</v>
      </c>
      <c r="D9" s="8">
        <v>288273</v>
      </c>
      <c r="E9" s="1" t="s">
        <v>18</v>
      </c>
      <c r="F9" s="1">
        <v>-54</v>
      </c>
      <c r="G9" s="1">
        <v>3</v>
      </c>
      <c r="H9" s="1">
        <v>308</v>
      </c>
      <c r="I9" s="4">
        <f t="shared" si="0"/>
        <v>935.9512987012987</v>
      </c>
      <c r="J9" s="8">
        <v>2993026</v>
      </c>
      <c r="L9">
        <f t="shared" si="1"/>
      </c>
      <c r="M9" s="26">
        <f t="shared" si="2"/>
      </c>
      <c r="O9" s="8"/>
    </row>
    <row r="10" spans="1:15" ht="12.75">
      <c r="A10" s="1">
        <v>8</v>
      </c>
      <c r="B10" s="1" t="s">
        <v>35</v>
      </c>
      <c r="C10" s="3" t="s">
        <v>10</v>
      </c>
      <c r="D10" s="8">
        <v>221466</v>
      </c>
      <c r="E10" s="1" t="s">
        <v>22</v>
      </c>
      <c r="F10" s="1">
        <v>-56</v>
      </c>
      <c r="G10" s="1">
        <v>5</v>
      </c>
      <c r="H10" s="1">
        <v>232</v>
      </c>
      <c r="I10" s="4">
        <f t="shared" si="0"/>
        <v>954.5948275862069</v>
      </c>
      <c r="J10" s="8">
        <v>9047199</v>
      </c>
      <c r="L10">
        <f t="shared" si="1"/>
      </c>
      <c r="M10" s="26">
        <f t="shared" si="2"/>
      </c>
      <c r="O10" s="8"/>
    </row>
    <row r="11" spans="1:15" ht="12.75">
      <c r="A11" s="1">
        <v>9</v>
      </c>
      <c r="B11" s="1" t="s">
        <v>36</v>
      </c>
      <c r="C11" s="3" t="s">
        <v>10</v>
      </c>
      <c r="D11" s="8">
        <v>109220</v>
      </c>
      <c r="E11" s="1" t="s">
        <v>39</v>
      </c>
      <c r="F11" s="1">
        <v>-68</v>
      </c>
      <c r="G11" s="1">
        <v>5</v>
      </c>
      <c r="H11" s="1">
        <v>170</v>
      </c>
      <c r="I11" s="4">
        <f t="shared" si="0"/>
        <v>642.4705882352941</v>
      </c>
      <c r="J11" s="8">
        <v>6886709</v>
      </c>
      <c r="L11">
        <f t="shared" si="1"/>
      </c>
      <c r="M11" s="26">
        <f t="shared" si="2"/>
      </c>
      <c r="O11" s="8"/>
    </row>
    <row r="12" spans="1:15" ht="12.75">
      <c r="A12" s="1">
        <v>10</v>
      </c>
      <c r="B12" s="9" t="s">
        <v>50</v>
      </c>
      <c r="C12" s="3" t="s">
        <v>10</v>
      </c>
      <c r="D12" s="4">
        <v>57652</v>
      </c>
      <c r="E12" s="1" t="s">
        <v>39</v>
      </c>
      <c r="F12" s="1">
        <v>-53</v>
      </c>
      <c r="G12" s="1">
        <v>3</v>
      </c>
      <c r="H12" s="10">
        <v>56</v>
      </c>
      <c r="I12" s="8">
        <f aca="true" t="shared" si="3" ref="I12:I17">D12/H12</f>
        <v>1029.5</v>
      </c>
      <c r="J12" s="4">
        <v>541370</v>
      </c>
      <c r="L12">
        <f t="shared" si="1"/>
      </c>
      <c r="M12" s="26">
        <f t="shared" si="2"/>
      </c>
      <c r="O12" s="8"/>
    </row>
    <row r="13" spans="1:15" ht="12.75">
      <c r="A13" s="1">
        <v>11</v>
      </c>
      <c r="B13" s="1" t="s">
        <v>57</v>
      </c>
      <c r="C13" s="16" t="s">
        <v>19</v>
      </c>
      <c r="D13" s="4">
        <v>51287</v>
      </c>
      <c r="E13" s="1" t="s">
        <v>80</v>
      </c>
      <c r="F13" s="1"/>
      <c r="G13" s="1">
        <v>1</v>
      </c>
      <c r="H13" s="10">
        <v>10</v>
      </c>
      <c r="I13" s="8">
        <f t="shared" si="3"/>
        <v>5128.7</v>
      </c>
      <c r="J13" s="8">
        <f>IF(G13=1,D13,"")</f>
        <v>51287</v>
      </c>
      <c r="L13">
        <f t="shared" si="1"/>
      </c>
      <c r="M13" s="26">
        <f t="shared" si="2"/>
      </c>
      <c r="O13" s="8"/>
    </row>
    <row r="14" spans="1:15" ht="12.75">
      <c r="A14" s="1">
        <v>12</v>
      </c>
      <c r="B14" s="1" t="s">
        <v>40</v>
      </c>
      <c r="C14" s="3" t="s">
        <v>10</v>
      </c>
      <c r="D14" s="8">
        <v>50701</v>
      </c>
      <c r="E14" s="1" t="s">
        <v>18</v>
      </c>
      <c r="F14" s="1">
        <v>-54</v>
      </c>
      <c r="G14">
        <v>4</v>
      </c>
      <c r="H14">
        <v>48</v>
      </c>
      <c r="I14" s="8">
        <f t="shared" si="3"/>
        <v>1056.2708333333333</v>
      </c>
      <c r="J14" s="8">
        <v>1323698</v>
      </c>
      <c r="L14">
        <f t="shared" si="1"/>
      </c>
      <c r="M14" s="26">
        <f t="shared" si="2"/>
      </c>
      <c r="O14" s="8"/>
    </row>
    <row r="15" spans="1:15" ht="12.75">
      <c r="A15" s="1">
        <v>13</v>
      </c>
      <c r="B15" s="1" t="s">
        <v>81</v>
      </c>
      <c r="C15" s="3" t="s">
        <v>10</v>
      </c>
      <c r="D15" s="8">
        <v>39615</v>
      </c>
      <c r="E15" s="1" t="s">
        <v>78</v>
      </c>
      <c r="F15" s="1">
        <v>936</v>
      </c>
      <c r="G15">
        <v>9</v>
      </c>
      <c r="H15">
        <v>39</v>
      </c>
      <c r="I15" s="8">
        <f t="shared" si="3"/>
        <v>1015.7692307692307</v>
      </c>
      <c r="J15" s="8">
        <v>196727</v>
      </c>
      <c r="L15">
        <f t="shared" si="1"/>
      </c>
      <c r="M15" s="26">
        <f t="shared" si="2"/>
      </c>
      <c r="O15" s="8"/>
    </row>
    <row r="16" spans="1:15" ht="12.75">
      <c r="A16" s="1">
        <v>14</v>
      </c>
      <c r="B16" s="1" t="s">
        <v>42</v>
      </c>
      <c r="C16" s="3" t="s">
        <v>19</v>
      </c>
      <c r="D16" s="4">
        <v>32197</v>
      </c>
      <c r="E16" s="1" t="s">
        <v>49</v>
      </c>
      <c r="F16" s="1">
        <v>-61</v>
      </c>
      <c r="G16" s="1">
        <v>3</v>
      </c>
      <c r="H16" s="10">
        <v>27</v>
      </c>
      <c r="I16" s="4">
        <f t="shared" si="3"/>
        <v>1192.4814814814815</v>
      </c>
      <c r="J16" s="4">
        <v>390894</v>
      </c>
      <c r="L16">
        <f t="shared" si="1"/>
      </c>
      <c r="M16" s="26">
        <f t="shared" si="2"/>
      </c>
      <c r="O16" s="8"/>
    </row>
    <row r="17" spans="1:15" ht="12.75">
      <c r="A17" s="1">
        <v>15</v>
      </c>
      <c r="B17" s="1" t="s">
        <v>12</v>
      </c>
      <c r="C17" s="3" t="s">
        <v>13</v>
      </c>
      <c r="D17" s="4">
        <v>29689</v>
      </c>
      <c r="E17" s="1" t="s">
        <v>14</v>
      </c>
      <c r="F17" s="1">
        <v>-83</v>
      </c>
      <c r="G17" s="1">
        <v>9</v>
      </c>
      <c r="H17" s="1">
        <v>158</v>
      </c>
      <c r="I17" s="4">
        <f t="shared" si="3"/>
        <v>187.90506329113924</v>
      </c>
      <c r="J17" s="8">
        <v>14765659</v>
      </c>
      <c r="L17">
        <f t="shared" si="1"/>
        <v>1</v>
      </c>
      <c r="M17" s="26">
        <f t="shared" si="2"/>
        <v>29689</v>
      </c>
      <c r="N17" t="s">
        <v>82</v>
      </c>
      <c r="O17" s="8"/>
    </row>
    <row r="18" spans="1:15" ht="12.75">
      <c r="A18" s="12"/>
      <c r="B18" s="12" t="s">
        <v>24</v>
      </c>
      <c r="C18" s="13"/>
      <c r="D18" s="14">
        <f>SUM(D3:D17)</f>
        <v>10334013</v>
      </c>
      <c r="E18" s="12"/>
      <c r="F18" s="12"/>
      <c r="G18" s="12"/>
      <c r="H18" s="15">
        <f>SUM(H3:H17)</f>
        <v>3491</v>
      </c>
      <c r="I18" s="14">
        <f t="shared" si="0"/>
        <v>2960.18705242051</v>
      </c>
      <c r="J18" s="14">
        <f>SUM(J3:J17)</f>
        <v>59166870</v>
      </c>
      <c r="M18" s="8">
        <f>SUM(M3:M17)</f>
        <v>3753084</v>
      </c>
      <c r="N18" s="27">
        <f>M18/D18</f>
        <v>0.3631777896931231</v>
      </c>
      <c r="O18" s="8"/>
    </row>
    <row r="19" spans="1:15" s="24" customFormat="1" ht="12.75">
      <c r="A19" s="28"/>
      <c r="B19" s="29"/>
      <c r="C19" s="30"/>
      <c r="D19" s="11"/>
      <c r="E19" s="28"/>
      <c r="G19" s="28"/>
      <c r="H19" s="31"/>
      <c r="I19" s="25"/>
      <c r="J19" s="11"/>
      <c r="M19" s="25"/>
      <c r="O19" s="25"/>
    </row>
    <row r="20" spans="1:15" ht="12.75">
      <c r="A20" s="1"/>
      <c r="B20" s="17" t="s">
        <v>25</v>
      </c>
      <c r="C20" s="16"/>
      <c r="D20" s="4"/>
      <c r="E20" s="1"/>
      <c r="G20" s="1"/>
      <c r="H20" s="10"/>
      <c r="I20" s="8"/>
      <c r="J20" s="4"/>
      <c r="M20" s="8"/>
      <c r="O20" s="8"/>
    </row>
    <row r="21" spans="1:10" ht="12.75">
      <c r="A21">
        <v>21</v>
      </c>
      <c r="B21" s="9" t="s">
        <v>54</v>
      </c>
      <c r="C21" s="16" t="s">
        <v>21</v>
      </c>
      <c r="D21" s="4">
        <v>10677</v>
      </c>
      <c r="E21" s="1" t="s">
        <v>51</v>
      </c>
      <c r="F21" s="1">
        <v>-54</v>
      </c>
      <c r="G21" s="1">
        <v>5</v>
      </c>
      <c r="H21" s="10">
        <v>17</v>
      </c>
      <c r="I21" s="4">
        <f aca="true" t="shared" si="4" ref="I21:I32">D21/H21</f>
        <v>628.0588235294117</v>
      </c>
      <c r="J21" s="4">
        <v>615398</v>
      </c>
    </row>
    <row r="22" spans="1:15" ht="12.75">
      <c r="A22" s="1">
        <v>23</v>
      </c>
      <c r="B22" s="9" t="s">
        <v>30</v>
      </c>
      <c r="C22" s="3" t="s">
        <v>21</v>
      </c>
      <c r="D22" s="4">
        <v>8422</v>
      </c>
      <c r="E22" s="1" t="s">
        <v>22</v>
      </c>
      <c r="F22" s="1">
        <v>-65</v>
      </c>
      <c r="G22" s="1">
        <v>7</v>
      </c>
      <c r="H22" s="10">
        <v>11</v>
      </c>
      <c r="I22" s="11">
        <f t="shared" si="4"/>
        <v>765.6363636363636</v>
      </c>
      <c r="J22" s="8">
        <v>4954070</v>
      </c>
      <c r="K22" s="24"/>
      <c r="L22" s="24"/>
      <c r="M22" s="25"/>
      <c r="N22" s="24"/>
      <c r="O22" s="24"/>
    </row>
    <row r="23" spans="1:10" ht="12.75">
      <c r="A23">
        <v>35</v>
      </c>
      <c r="B23" s="9" t="s">
        <v>52</v>
      </c>
      <c r="C23" s="16" t="s">
        <v>53</v>
      </c>
      <c r="D23" s="4">
        <v>4603</v>
      </c>
      <c r="E23" s="1" t="s">
        <v>55</v>
      </c>
      <c r="F23" s="1">
        <v>10</v>
      </c>
      <c r="G23" s="1">
        <v>3</v>
      </c>
      <c r="H23" s="10">
        <v>9</v>
      </c>
      <c r="I23" s="4">
        <f t="shared" si="4"/>
        <v>511.44444444444446</v>
      </c>
      <c r="J23" s="4">
        <v>39751</v>
      </c>
    </row>
    <row r="24" spans="1:10" ht="12.75">
      <c r="A24">
        <v>36</v>
      </c>
      <c r="B24" s="9" t="s">
        <v>20</v>
      </c>
      <c r="C24" s="16" t="s">
        <v>21</v>
      </c>
      <c r="D24" s="4">
        <v>4276</v>
      </c>
      <c r="E24" s="1" t="s">
        <v>22</v>
      </c>
      <c r="F24" s="1">
        <v>-20</v>
      </c>
      <c r="G24" s="1">
        <v>15</v>
      </c>
      <c r="H24" s="10">
        <v>5</v>
      </c>
      <c r="I24" s="4">
        <f t="shared" si="4"/>
        <v>855.2</v>
      </c>
      <c r="J24" s="4">
        <v>11557134</v>
      </c>
    </row>
    <row r="25" spans="1:10" ht="12.75">
      <c r="A25">
        <v>37</v>
      </c>
      <c r="B25" s="1" t="s">
        <v>59</v>
      </c>
      <c r="C25" s="16" t="s">
        <v>67</v>
      </c>
      <c r="D25" s="4">
        <v>3911</v>
      </c>
      <c r="E25" s="1" t="s">
        <v>23</v>
      </c>
      <c r="F25" s="1"/>
      <c r="G25" s="1">
        <v>1</v>
      </c>
      <c r="H25" s="10">
        <v>7</v>
      </c>
      <c r="I25" s="4">
        <f t="shared" si="4"/>
        <v>558.7142857142857</v>
      </c>
      <c r="J25" s="8">
        <f>IF(G25=1,D25,"")</f>
        <v>3911</v>
      </c>
    </row>
    <row r="26" spans="1:10" ht="12.75">
      <c r="A26" s="1">
        <v>41</v>
      </c>
      <c r="B26" s="9" t="s">
        <v>74</v>
      </c>
      <c r="C26" s="16" t="s">
        <v>13</v>
      </c>
      <c r="D26" s="4">
        <v>3303</v>
      </c>
      <c r="E26" s="1" t="s">
        <v>22</v>
      </c>
      <c r="F26">
        <v>6</v>
      </c>
      <c r="G26" s="1">
        <v>18</v>
      </c>
      <c r="H26" s="10">
        <v>3</v>
      </c>
      <c r="I26" s="4">
        <f t="shared" si="4"/>
        <v>1101</v>
      </c>
      <c r="J26" s="4">
        <v>23720212</v>
      </c>
    </row>
    <row r="27" spans="1:10" ht="12.75">
      <c r="A27">
        <v>46</v>
      </c>
      <c r="B27" s="9" t="s">
        <v>15</v>
      </c>
      <c r="C27" s="3" t="s">
        <v>16</v>
      </c>
      <c r="D27" s="4">
        <v>2619</v>
      </c>
      <c r="E27" s="1" t="s">
        <v>47</v>
      </c>
      <c r="F27" s="1">
        <v>-43</v>
      </c>
      <c r="G27" s="1">
        <v>8</v>
      </c>
      <c r="H27" s="10">
        <v>7</v>
      </c>
      <c r="I27" s="4">
        <f t="shared" si="4"/>
        <v>374.14285714285717</v>
      </c>
      <c r="J27" s="4">
        <v>2118369</v>
      </c>
    </row>
    <row r="28" spans="1:10" ht="12.75">
      <c r="A28">
        <v>47</v>
      </c>
      <c r="B28" s="9" t="s">
        <v>26</v>
      </c>
      <c r="C28" s="16" t="s">
        <v>13</v>
      </c>
      <c r="D28" s="4">
        <v>2477</v>
      </c>
      <c r="E28" t="s">
        <v>23</v>
      </c>
      <c r="F28">
        <v>-44</v>
      </c>
      <c r="G28">
        <v>11</v>
      </c>
      <c r="H28" s="10">
        <v>4</v>
      </c>
      <c r="I28" s="11">
        <f t="shared" si="4"/>
        <v>619.25</v>
      </c>
      <c r="J28" s="4">
        <v>1167060</v>
      </c>
    </row>
    <row r="29" spans="1:10" ht="12.75">
      <c r="A29">
        <v>52</v>
      </c>
      <c r="B29" s="1" t="s">
        <v>72</v>
      </c>
      <c r="C29" s="16" t="s">
        <v>21</v>
      </c>
      <c r="D29" s="4">
        <v>1875</v>
      </c>
      <c r="E29" s="1" t="s">
        <v>73</v>
      </c>
      <c r="F29" s="1">
        <v>-76</v>
      </c>
      <c r="G29" s="1">
        <v>2</v>
      </c>
      <c r="H29" s="10">
        <v>7</v>
      </c>
      <c r="I29" s="4">
        <f t="shared" si="4"/>
        <v>267.85714285714283</v>
      </c>
      <c r="J29" s="4">
        <v>18383</v>
      </c>
    </row>
    <row r="30" spans="1:13" ht="12.75">
      <c r="A30" s="1">
        <v>55</v>
      </c>
      <c r="B30" s="1" t="s">
        <v>41</v>
      </c>
      <c r="C30" s="3" t="s">
        <v>13</v>
      </c>
      <c r="D30" s="4">
        <v>1353</v>
      </c>
      <c r="E30" s="1" t="s">
        <v>14</v>
      </c>
      <c r="F30" s="1">
        <v>-60</v>
      </c>
      <c r="G30" s="1">
        <v>4</v>
      </c>
      <c r="H30" s="10">
        <v>2</v>
      </c>
      <c r="I30" s="4">
        <f t="shared" si="4"/>
        <v>676.5</v>
      </c>
      <c r="J30" s="4">
        <v>342827</v>
      </c>
      <c r="K30" s="24"/>
      <c r="M30" s="8"/>
    </row>
    <row r="31" spans="1:10" ht="12.75">
      <c r="A31">
        <v>57</v>
      </c>
      <c r="B31" s="1" t="s">
        <v>37</v>
      </c>
      <c r="C31" s="16" t="s">
        <v>38</v>
      </c>
      <c r="D31" s="4">
        <v>1264</v>
      </c>
      <c r="E31" s="1" t="s">
        <v>11</v>
      </c>
      <c r="F31" s="1">
        <v>0</v>
      </c>
      <c r="G31" s="1">
        <v>5</v>
      </c>
      <c r="H31" s="10">
        <v>4</v>
      </c>
      <c r="I31" s="4">
        <f t="shared" si="4"/>
        <v>316</v>
      </c>
      <c r="J31" s="4">
        <v>46898</v>
      </c>
    </row>
    <row r="32" spans="1:10" ht="12.75">
      <c r="A32" s="1">
        <v>59</v>
      </c>
      <c r="B32" s="1" t="s">
        <v>31</v>
      </c>
      <c r="C32" s="3" t="s">
        <v>13</v>
      </c>
      <c r="D32" s="4">
        <v>805</v>
      </c>
      <c r="E32" s="1" t="s">
        <v>32</v>
      </c>
      <c r="F32">
        <v>-74</v>
      </c>
      <c r="G32" s="1">
        <v>7</v>
      </c>
      <c r="H32" s="10">
        <v>2</v>
      </c>
      <c r="I32" s="11">
        <f t="shared" si="4"/>
        <v>402.5</v>
      </c>
      <c r="J32" s="4">
        <v>103031</v>
      </c>
    </row>
    <row r="33" ht="12.75">
      <c r="I33" s="11"/>
    </row>
    <row r="34" spans="1:10" ht="12.75">
      <c r="A34" s="1"/>
      <c r="B34" s="17" t="s">
        <v>27</v>
      </c>
      <c r="C34" s="3"/>
      <c r="D34" s="18"/>
      <c r="E34" s="1"/>
      <c r="F34" s="1"/>
      <c r="G34" s="19"/>
      <c r="H34" s="19"/>
      <c r="I34" s="11"/>
      <c r="J34" s="4"/>
    </row>
    <row r="35" spans="1:10" ht="12.75">
      <c r="A35" s="1">
        <v>19</v>
      </c>
      <c r="B35" s="9" t="s">
        <v>83</v>
      </c>
      <c r="C35" s="3" t="s">
        <v>10</v>
      </c>
      <c r="D35" s="18">
        <v>15025</v>
      </c>
      <c r="E35" s="1" t="s">
        <v>84</v>
      </c>
      <c r="F35" s="1"/>
      <c r="G35" s="19">
        <v>1</v>
      </c>
      <c r="H35" s="19">
        <v>15</v>
      </c>
      <c r="I35" s="11">
        <f aca="true" t="shared" si="5" ref="I35:I41">D35/H35</f>
        <v>1001.6666666666666</v>
      </c>
      <c r="J35" s="4">
        <f aca="true" t="shared" si="6" ref="J35:J41">IF(G35=1,D35,"")</f>
        <v>15025</v>
      </c>
    </row>
    <row r="36" spans="1:10" ht="12.75">
      <c r="A36" s="1">
        <v>25</v>
      </c>
      <c r="B36" s="1" t="s">
        <v>66</v>
      </c>
      <c r="C36" s="16" t="s">
        <v>70</v>
      </c>
      <c r="D36" s="18">
        <v>8174</v>
      </c>
      <c r="E36" s="1" t="s">
        <v>47</v>
      </c>
      <c r="F36" s="1"/>
      <c r="G36" s="19">
        <v>1</v>
      </c>
      <c r="H36" s="19">
        <v>13</v>
      </c>
      <c r="I36" s="11">
        <f t="shared" si="5"/>
        <v>628.7692307692307</v>
      </c>
      <c r="J36" s="4">
        <f t="shared" si="6"/>
        <v>8174</v>
      </c>
    </row>
    <row r="37" spans="1:10" ht="12.75">
      <c r="A37" s="1">
        <v>26</v>
      </c>
      <c r="B37" s="1" t="s">
        <v>85</v>
      </c>
      <c r="C37" s="16" t="s">
        <v>86</v>
      </c>
      <c r="D37" s="18">
        <v>7962</v>
      </c>
      <c r="E37" s="1" t="s">
        <v>87</v>
      </c>
      <c r="F37" s="1"/>
      <c r="G37" s="19">
        <v>1</v>
      </c>
      <c r="H37" s="19">
        <v>2</v>
      </c>
      <c r="I37" s="11">
        <f t="shared" si="5"/>
        <v>3981</v>
      </c>
      <c r="J37" s="4">
        <f t="shared" si="6"/>
        <v>7962</v>
      </c>
    </row>
    <row r="38" spans="1:10" ht="12.75">
      <c r="A38" s="1">
        <v>31</v>
      </c>
      <c r="B38" s="1" t="s">
        <v>58</v>
      </c>
      <c r="C38" s="16" t="s">
        <v>48</v>
      </c>
      <c r="D38" s="18">
        <v>6651</v>
      </c>
      <c r="E38" s="1" t="s">
        <v>76</v>
      </c>
      <c r="F38" s="1"/>
      <c r="G38" s="19">
        <v>1</v>
      </c>
      <c r="H38" s="19">
        <v>10</v>
      </c>
      <c r="I38" s="11">
        <f t="shared" si="5"/>
        <v>665.1</v>
      </c>
      <c r="J38" s="4">
        <f t="shared" si="6"/>
        <v>6651</v>
      </c>
    </row>
    <row r="39" spans="1:10" ht="12.75">
      <c r="A39" s="1">
        <v>43</v>
      </c>
      <c r="B39" s="1" t="s">
        <v>64</v>
      </c>
      <c r="C39" s="16" t="s">
        <v>69</v>
      </c>
      <c r="D39" s="18">
        <v>2815</v>
      </c>
      <c r="E39" s="1" t="s">
        <v>88</v>
      </c>
      <c r="F39" s="1"/>
      <c r="G39" s="19">
        <v>1</v>
      </c>
      <c r="H39" s="19">
        <v>1</v>
      </c>
      <c r="I39" s="11">
        <f t="shared" si="5"/>
        <v>2815</v>
      </c>
      <c r="J39" s="4">
        <f t="shared" si="6"/>
        <v>2815</v>
      </c>
    </row>
    <row r="40" spans="1:10" ht="12.75">
      <c r="A40" s="1">
        <v>48</v>
      </c>
      <c r="B40" s="1" t="s">
        <v>63</v>
      </c>
      <c r="C40" s="16" t="s">
        <v>10</v>
      </c>
      <c r="D40" s="18">
        <v>2336</v>
      </c>
      <c r="E40" s="1" t="s">
        <v>89</v>
      </c>
      <c r="F40" s="1"/>
      <c r="G40" s="19">
        <v>1</v>
      </c>
      <c r="H40" s="19">
        <v>2</v>
      </c>
      <c r="I40" s="11">
        <f t="shared" si="5"/>
        <v>1168</v>
      </c>
      <c r="J40" s="4">
        <f t="shared" si="6"/>
        <v>2336</v>
      </c>
    </row>
    <row r="41" spans="1:10" ht="12.75">
      <c r="A41" s="1">
        <v>49</v>
      </c>
      <c r="B41" s="1" t="s">
        <v>60</v>
      </c>
      <c r="C41" s="16" t="s">
        <v>68</v>
      </c>
      <c r="D41" s="18">
        <v>2324</v>
      </c>
      <c r="E41" s="1" t="s">
        <v>90</v>
      </c>
      <c r="F41" s="1"/>
      <c r="G41" s="19">
        <v>1</v>
      </c>
      <c r="H41" s="19">
        <v>2</v>
      </c>
      <c r="I41" s="11">
        <f t="shared" si="5"/>
        <v>1162</v>
      </c>
      <c r="J41" s="4">
        <f t="shared" si="6"/>
        <v>2324</v>
      </c>
    </row>
    <row r="42" spans="1:10" ht="12.75">
      <c r="A42" s="1"/>
      <c r="C42" s="16"/>
      <c r="D42" s="18"/>
      <c r="E42" s="1"/>
      <c r="F42" s="1"/>
      <c r="G42" s="19"/>
      <c r="H42" s="19"/>
      <c r="I42" s="11"/>
      <c r="J42" s="4"/>
    </row>
    <row r="43" spans="1:10" ht="12.75">
      <c r="A43" s="1"/>
      <c r="B43" s="20" t="s">
        <v>28</v>
      </c>
      <c r="C43" s="3"/>
      <c r="D43" s="21"/>
      <c r="E43" s="1"/>
      <c r="F43" s="1"/>
      <c r="G43" s="1"/>
      <c r="H43" s="1"/>
      <c r="I43" s="1"/>
      <c r="J43" s="4"/>
    </row>
    <row r="44" spans="1:10" ht="12.75">
      <c r="A44" s="1"/>
      <c r="B44" s="1" t="s">
        <v>92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93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94</v>
      </c>
      <c r="C48" s="3"/>
      <c r="D48" s="21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75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95</v>
      </c>
      <c r="C52" s="22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23" t="s">
        <v>29</v>
      </c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"/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20" t="s">
        <v>91</v>
      </c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" t="s">
        <v>98</v>
      </c>
      <c r="C57" s="16" t="s">
        <v>10</v>
      </c>
      <c r="E57" s="1"/>
      <c r="F57" s="1"/>
      <c r="G57" s="1"/>
      <c r="H57" s="1"/>
      <c r="I57" s="1"/>
      <c r="J57" s="4"/>
    </row>
    <row r="58" spans="1:10" ht="12.75">
      <c r="A58" s="1"/>
      <c r="B58" s="1" t="s">
        <v>102</v>
      </c>
      <c r="C58" s="16" t="s">
        <v>10</v>
      </c>
      <c r="E58" s="1"/>
      <c r="F58" s="1"/>
      <c r="G58" s="1"/>
      <c r="H58" s="1"/>
      <c r="I58" s="1"/>
      <c r="J58" s="4"/>
    </row>
    <row r="59" spans="1:10" ht="12.75">
      <c r="A59" s="1"/>
      <c r="B59" s="1" t="s">
        <v>103</v>
      </c>
      <c r="C59" s="16" t="s">
        <v>10</v>
      </c>
      <c r="E59" s="1"/>
      <c r="F59" s="1"/>
      <c r="G59" s="1"/>
      <c r="H59" s="1"/>
      <c r="I59" s="1"/>
      <c r="J59" s="4"/>
    </row>
    <row r="60" spans="1:10" ht="12.75">
      <c r="A60" s="1"/>
      <c r="B60" s="1" t="s">
        <v>97</v>
      </c>
      <c r="C60" s="16" t="s">
        <v>101</v>
      </c>
      <c r="E60" s="1"/>
      <c r="F60" s="1"/>
      <c r="G60" s="1"/>
      <c r="H60" s="1"/>
      <c r="I60" s="1"/>
      <c r="J60" s="4"/>
    </row>
    <row r="61" spans="1:10" ht="12.75">
      <c r="A61" s="1"/>
      <c r="B61" s="1" t="s">
        <v>104</v>
      </c>
      <c r="C61" s="16" t="s">
        <v>46</v>
      </c>
      <c r="E61" s="1"/>
      <c r="F61" s="1"/>
      <c r="G61" s="1"/>
      <c r="H61" s="1"/>
      <c r="I61" s="1"/>
      <c r="J61" s="4"/>
    </row>
    <row r="62" spans="1:10" ht="12.75">
      <c r="A62" s="1"/>
      <c r="B62" s="1" t="s">
        <v>96</v>
      </c>
      <c r="C62" s="16" t="s">
        <v>21</v>
      </c>
      <c r="D62" s="16"/>
      <c r="E62" s="1"/>
      <c r="F62" s="1"/>
      <c r="G62" s="1"/>
      <c r="H62" s="1"/>
      <c r="I62" s="1"/>
      <c r="J62" s="4"/>
    </row>
    <row r="63" spans="1:10" ht="12.75">
      <c r="A63" s="1"/>
      <c r="B63" s="1" t="s">
        <v>99</v>
      </c>
      <c r="C63" s="16" t="s">
        <v>19</v>
      </c>
      <c r="D63" s="16"/>
      <c r="E63" s="1"/>
      <c r="F63" s="1"/>
      <c r="G63" s="1"/>
      <c r="H63" s="1"/>
      <c r="I63" s="1"/>
      <c r="J63" s="4"/>
    </row>
    <row r="64" spans="1:10" ht="12.75">
      <c r="A64" s="1"/>
      <c r="B64" s="1" t="s">
        <v>105</v>
      </c>
      <c r="C64" s="16" t="s">
        <v>10</v>
      </c>
      <c r="D64" s="16"/>
      <c r="E64" s="1"/>
      <c r="F64" s="1"/>
      <c r="G64" s="1"/>
      <c r="H64" s="1"/>
      <c r="I64" s="1"/>
      <c r="J64" s="4"/>
    </row>
    <row r="65" spans="1:10" ht="12.75">
      <c r="A65" s="1"/>
      <c r="B65" s="1" t="s">
        <v>100</v>
      </c>
      <c r="C65" s="16" t="s">
        <v>19</v>
      </c>
      <c r="D65" s="16"/>
      <c r="E65" s="1"/>
      <c r="F65" s="1"/>
      <c r="G65" s="1"/>
      <c r="H65" s="1"/>
      <c r="I65" s="1"/>
      <c r="J65" s="4"/>
    </row>
    <row r="66" spans="1:10" ht="12.75">
      <c r="A66" s="1"/>
      <c r="D66" s="16"/>
      <c r="E66" s="1"/>
      <c r="F66" s="1"/>
      <c r="G66" s="1"/>
      <c r="H66" s="10"/>
      <c r="I66" s="4"/>
      <c r="J66" s="4"/>
    </row>
    <row r="69" spans="2:3" ht="12.75">
      <c r="B69" s="1"/>
      <c r="C69" s="16"/>
    </row>
    <row r="70" spans="2:3" ht="12.75">
      <c r="B70" s="1"/>
      <c r="C70" s="16"/>
    </row>
    <row r="72" spans="2:3" ht="12.75">
      <c r="B72" s="1"/>
      <c r="C72" s="16"/>
    </row>
    <row r="73" spans="2:3" ht="12.75">
      <c r="B73" s="1"/>
      <c r="C73" s="16"/>
    </row>
    <row r="74" spans="2:3" ht="12.75">
      <c r="B74" s="1"/>
      <c r="C74" s="16"/>
    </row>
    <row r="75" spans="2:3" ht="12.75">
      <c r="B75" s="1"/>
      <c r="C75" s="16"/>
    </row>
    <row r="76" spans="2:3" ht="12.75">
      <c r="B76" s="1"/>
      <c r="C76" s="16"/>
    </row>
    <row r="77" spans="2:3" ht="12.75">
      <c r="B77" s="1"/>
      <c r="C77" s="16"/>
    </row>
    <row r="78" spans="2:3" ht="12.75">
      <c r="B78" s="1"/>
      <c r="C78" s="16"/>
    </row>
    <row r="79" spans="2:3" ht="12.75">
      <c r="B79" s="1"/>
      <c r="C79" s="16"/>
    </row>
    <row r="80" spans="2:3" ht="12.75">
      <c r="B80" s="1"/>
      <c r="C80" s="16"/>
    </row>
    <row r="81" spans="2:3" ht="12.75">
      <c r="B81" s="1"/>
      <c r="C81" s="16"/>
    </row>
    <row r="82" spans="2:3" ht="12.75">
      <c r="B82" s="1"/>
      <c r="C82" s="16"/>
    </row>
    <row r="83" spans="2:3" ht="12.75">
      <c r="B83" s="1"/>
      <c r="C83" s="16"/>
    </row>
    <row r="84" spans="2:3" ht="12.75">
      <c r="B84" s="1"/>
      <c r="C84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Edmond Ng</cp:lastModifiedBy>
  <dcterms:created xsi:type="dcterms:W3CDTF">2007-11-05T15:41:07Z</dcterms:created>
  <dcterms:modified xsi:type="dcterms:W3CDTF">2007-12-19T11:29:30Z</dcterms:modified>
  <cp:category/>
  <cp:version/>
  <cp:contentType/>
  <cp:contentStatus/>
</cp:coreProperties>
</file>