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8680" activeTab="0"/>
  </bookViews>
  <sheets>
    <sheet name="BFI Weekend Box Office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<sst xmlns="http://schemas.openxmlformats.org/spreadsheetml/2006/main" count="253" uniqueCount="146">
  <si>
    <t>Rank</t>
  </si>
  <si>
    <t>Film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</si>
  <si>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</si>
  <si>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</si>
  <si>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</si>
  <si>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</si>
  <si>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</si>
  <si>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</si>
  <si>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</si>
  <si>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</si>
  <si>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</si>
  <si>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Warner Bros</t>
  </si>
  <si>
    <t>Disney</t>
  </si>
  <si>
    <t>Jason Bourne</t>
  </si>
  <si>
    <t>UK/USA</t>
  </si>
  <si>
    <t>Universal</t>
  </si>
  <si>
    <t>eOne Films</t>
  </si>
  <si>
    <t>20th Century Fox</t>
  </si>
  <si>
    <t>UK</t>
  </si>
  <si>
    <t>Ind</t>
  </si>
  <si>
    <t>Total</t>
  </si>
  <si>
    <t>Other UK films</t>
  </si>
  <si>
    <t>Lionsgate</t>
  </si>
  <si>
    <t>Dogwoof</t>
  </si>
  <si>
    <t>Other openers</t>
  </si>
  <si>
    <t>StudioCanal</t>
  </si>
  <si>
    <t>Comments on this week's top 15 results</t>
  </si>
  <si>
    <t>The weekend gross for:</t>
  </si>
  <si>
    <r>
      <rPr>
        <i/>
        <sz val="11"/>
        <rFont val="Calibri"/>
        <family val="2"/>
      </rPr>
      <t xml:space="preserve">* </t>
    </r>
    <r>
      <rPr>
        <i/>
        <sz val="9"/>
        <rFont val="Calibri"/>
        <family val="2"/>
      </rPr>
      <t>Includes domestic productions and co-productions</t>
    </r>
  </si>
  <si>
    <t>Swallows and Amazons</t>
  </si>
  <si>
    <t>Excluding previews the weekend gross for:</t>
  </si>
  <si>
    <t>Brotherhood</t>
  </si>
  <si>
    <t>Anthropoid</t>
  </si>
  <si>
    <t>Icon</t>
  </si>
  <si>
    <t>UK/Fra/Cze</t>
  </si>
  <si>
    <t>Independent</t>
  </si>
  <si>
    <t>Bridget Jones's Baby</t>
  </si>
  <si>
    <t>The Infiltrator</t>
  </si>
  <si>
    <t>The Beatles: Eight Days a Week - The Touring Years</t>
  </si>
  <si>
    <t>Altitude</t>
  </si>
  <si>
    <t>Picture House Entertainment</t>
  </si>
  <si>
    <t>Supersonic</t>
  </si>
  <si>
    <t>UK/Iran</t>
  </si>
  <si>
    <t>Miss Peregrine’s Home for Peculiar Children</t>
  </si>
  <si>
    <t>Under the Shadow</t>
  </si>
  <si>
    <t>The BFG</t>
  </si>
  <si>
    <t>Sony Pictures</t>
  </si>
  <si>
    <t>Vertigo</t>
  </si>
  <si>
    <t>-</t>
  </si>
  <si>
    <t>King Lear - RSC Live 2016 (Theatre)</t>
  </si>
  <si>
    <t>My Scientology Movie</t>
  </si>
  <si>
    <t>The Girl on the Train</t>
  </si>
  <si>
    <t>The Greasy Strangler</t>
  </si>
  <si>
    <t>War on Everyone</t>
  </si>
  <si>
    <t xml:space="preserve">UK* films in top 15: </t>
  </si>
  <si>
    <t xml:space="preserve">UK* share of top 15 gross:  </t>
  </si>
  <si>
    <t>Fra/Bel</t>
  </si>
  <si>
    <t>American Honey</t>
  </si>
  <si>
    <t>Inferno</t>
  </si>
  <si>
    <t>USA/JPN/Hun/Tur</t>
  </si>
  <si>
    <t>Miss Saigon: 25th Anniversary Performance (Musical)</t>
  </si>
  <si>
    <t>Storks</t>
  </si>
  <si>
    <t>Paramount</t>
  </si>
  <si>
    <t>I, Daniel Blake</t>
  </si>
  <si>
    <t>Jack Reacher: Never Go Back</t>
  </si>
  <si>
    <t>Trolls</t>
  </si>
  <si>
    <t>UK/Fra/Bel</t>
  </si>
  <si>
    <t>BFI</t>
  </si>
  <si>
    <t>Ayngaran</t>
  </si>
  <si>
    <t>Verve</t>
  </si>
  <si>
    <t>Genesius Pictures</t>
  </si>
  <si>
    <t>Ae Dil Hai Mushkil</t>
  </si>
  <si>
    <t>Burn Burn Burn</t>
  </si>
  <si>
    <t>Doctor Strange</t>
  </si>
  <si>
    <t>Ethel &amp; Ernest</t>
  </si>
  <si>
    <t>Starfish</t>
  </si>
  <si>
    <t>Girls Lost</t>
  </si>
  <si>
    <t>Ivory Game</t>
  </si>
  <si>
    <t>Nocturnal Animals</t>
  </si>
  <si>
    <t>Ostatnia Rodzina</t>
  </si>
  <si>
    <t>Pulimurugan</t>
  </si>
  <si>
    <t>Rupture</t>
  </si>
  <si>
    <t>Signature</t>
  </si>
  <si>
    <t>Asia</t>
  </si>
  <si>
    <t>RFT Film</t>
  </si>
  <si>
    <t>The Accountant</t>
  </si>
  <si>
    <t>The Darkest Universe</t>
  </si>
  <si>
    <t>The Light Between Oceans</t>
  </si>
  <si>
    <t>Richard Linklater – Dream Is Destiny</t>
  </si>
  <si>
    <t>Someone to Talk To</t>
  </si>
  <si>
    <t>A Street Cat Named Bob</t>
  </si>
  <si>
    <t>The White Knights</t>
  </si>
  <si>
    <t>You've Been Trumped Too</t>
  </si>
  <si>
    <t>Rus</t>
  </si>
  <si>
    <t>Fra</t>
  </si>
  <si>
    <t>Swe</t>
  </si>
  <si>
    <t>Aut</t>
  </si>
  <si>
    <t>UK/USA/NZ</t>
  </si>
  <si>
    <t>Pol</t>
  </si>
  <si>
    <t>USA/Can</t>
  </si>
  <si>
    <t>CHN</t>
  </si>
  <si>
    <t>Montrose Pictures/Miracle</t>
  </si>
  <si>
    <t>The Shining (Re: 2012)</t>
  </si>
  <si>
    <t>The Girl With all the Gifts</t>
  </si>
  <si>
    <t>Ouija: Origin of Evil</t>
  </si>
  <si>
    <t>Anastasia - Royal Opera, London 2016/17 (Ballet)</t>
  </si>
  <si>
    <t>Eksi Elmalar</t>
  </si>
  <si>
    <t>Branagh Theatre Live: The Entertainer 2016 (Theatre)</t>
  </si>
  <si>
    <t>Hamlet - NT Live 2015 (Theatre)</t>
  </si>
  <si>
    <t>USA/CHN</t>
  </si>
  <si>
    <t>BFI: Weekend 04-06 November 2016 UK box office report</t>
  </si>
  <si>
    <t>National Theatre/Picture House Entertainment</t>
  </si>
  <si>
    <t>Royal Opera House</t>
  </si>
  <si>
    <t>AF Media</t>
  </si>
  <si>
    <t>Rolling 52 week ranking: 37th</t>
  </si>
  <si>
    <t>Against same weekend last year: -35%</t>
  </si>
  <si>
    <t>Against last weekend: -31%</t>
  </si>
  <si>
    <t>Against rolling 52 week norm: -17%</t>
  </si>
  <si>
    <r>
      <t xml:space="preserve">Doctor Strange </t>
    </r>
    <r>
      <rPr>
        <sz val="11"/>
        <rFont val="Calibri"/>
        <family val="2"/>
      </rPr>
      <t>has increased by 37%</t>
    </r>
  </si>
  <si>
    <r>
      <t xml:space="preserve">The Accountant </t>
    </r>
    <r>
      <rPr>
        <sz val="11"/>
        <rFont val="Calibri"/>
        <family val="2"/>
      </rPr>
      <t>includes £114,624 , from 293 previews</t>
    </r>
  </si>
  <si>
    <r>
      <t xml:space="preserve">Nocturnal Animals </t>
    </r>
    <r>
      <rPr>
        <sz val="11"/>
        <rFont val="Calibri"/>
        <family val="2"/>
      </rPr>
      <t>includes £53,780 from 2 previews</t>
    </r>
  </si>
  <si>
    <r>
      <t xml:space="preserve">the Light Between Oceans </t>
    </r>
    <r>
      <rPr>
        <sz val="11"/>
        <rFont val="Calibri"/>
        <family val="2"/>
      </rPr>
      <t>includes £280,339 from 361 previews</t>
    </r>
  </si>
  <si>
    <t>100 Streets</t>
  </si>
  <si>
    <t>Achcham Yenbadhu Madamaiyada</t>
  </si>
  <si>
    <t>Alan Bennett's Diaries Live</t>
  </si>
  <si>
    <t>American Pastoral</t>
  </si>
  <si>
    <t>Arrival</t>
  </si>
  <si>
    <t>Benim Adim Feridun</t>
  </si>
  <si>
    <t>Francofonia</t>
  </si>
  <si>
    <t>Les Contes D'Hoffmann - Royal Opera, London 2016/17 (Opera)</t>
  </si>
  <si>
    <t>Napoleon (Re: 2016)</t>
  </si>
  <si>
    <t>Rock On 2</t>
  </si>
  <si>
    <t>Eros</t>
  </si>
  <si>
    <t>Ary Film</t>
  </si>
  <si>
    <t>Entertainment</t>
  </si>
  <si>
    <t>eOne Film</t>
  </si>
  <si>
    <t>Curzon Artificial Eye</t>
  </si>
  <si>
    <t>Phoenix</t>
  </si>
  <si>
    <t>Tur</t>
  </si>
  <si>
    <t>Lahore Se Aagey</t>
  </si>
  <si>
    <t>Fra/Ger</t>
  </si>
  <si>
    <t>Chaar Sahibzaade: Rise of Banda Singh Bahadur</t>
  </si>
  <si>
    <t>The Innocents</t>
  </si>
  <si>
    <t>Kobiety bez Wstydu</t>
  </si>
  <si>
    <t>The Bright Stream - Bolshoi 2016 (Ballet)</t>
  </si>
  <si>
    <t>Openers next week - 11 November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</si>
</sst>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£#,##0"/>
    <numFmt numFmtId="165" formatCode="_-* #,##0.00_-;\-* #,##0.00_-;_-* \-??_-;_-@_-"/>
    <numFmt numFmtId="166" formatCode="\£#,##0;&quot;-£&quot;#,##0"/>
    <numFmt numFmtId="167" formatCode="_(* #,##0.00_);_(* \(#,##0.00\);_(* \-??_);_(@_)"/>
    <numFmt numFmtId="168" formatCode="0.0%"/>
    <numFmt numFmtId="169" formatCode="#,##0_ ;\-#,##0\ "/>
    <numFmt numFmtId="170" formatCode="_-* #,##0_-;\-* #,##0_-;_-* \-??_-;_-@_-"/>
    <numFmt numFmtId="171" formatCode="&quot;£&quot;#,##0"/>
  </numFmts>
  <fonts count="49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Unicode MS"/>
      <family val="2"/>
    </font>
    <font>
      <i/>
      <sz val="11"/>
      <name val="Calibri"/>
      <family val="2"/>
    </font>
    <font>
      <b/>
      <sz val="11"/>
      <color indexed="8"/>
      <name val="Calibri"/>
      <family val="2"/>
    </font>
    <font>
      <b/>
      <i/>
      <sz val="11"/>
      <color indexed="55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i/>
      <sz val="11"/>
      <color theme="0" tint="-0.3499799966812134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8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7" fontId="6" fillId="0" borderId="0" applyFill="0" applyBorder="0" applyAlignment="0" applyProtection="0"/>
    <xf numFmtId="165" fontId="6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ill="0" applyBorder="0" applyAlignment="0" applyProtection="0"/>
    <xf numFmtId="9" fontId="3" fillId="0" borderId="0" applyFont="0" applyFill="0" applyBorder="0" applyAlignment="0" applyProtection="0"/>
    <xf numFmtId="9" fontId="6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7">
    <xf numFmtId="0" fontId="0" fillId="0" borderId="0" xfId="0" applyFont="1" applyAlignment="1">
      <alignment/>
    </xf>
    <xf numFmtId="1" fontId="4" fillId="0" borderId="0" xfId="67" applyNumberFormat="1" applyFont="1" applyFill="1" applyAlignment="1">
      <alignment horizontal="right"/>
      <protection/>
    </xf>
    <xf numFmtId="1" fontId="5" fillId="0" borderId="0" xfId="67" applyNumberFormat="1" applyFont="1" applyFill="1" applyAlignment="1">
      <alignment horizontal="left"/>
      <protection/>
    </xf>
    <xf numFmtId="1" fontId="4" fillId="0" borderId="0" xfId="67" applyNumberFormat="1" applyFont="1" applyFill="1" applyAlignment="1">
      <alignment horizontal="right" indent="1"/>
      <protection/>
    </xf>
    <xf numFmtId="164" fontId="4" fillId="0" borderId="0" xfId="67" applyNumberFormat="1" applyFont="1" applyFill="1" applyAlignment="1">
      <alignment horizontal="right" indent="1"/>
      <protection/>
    </xf>
    <xf numFmtId="1" fontId="4" fillId="0" borderId="0" xfId="67" applyNumberFormat="1" applyFont="1" applyFill="1" applyAlignment="1">
      <alignment horizontal="left" wrapText="1"/>
      <protection/>
    </xf>
    <xf numFmtId="9" fontId="4" fillId="0" borderId="0" xfId="67" applyNumberFormat="1" applyFont="1" applyFill="1" applyAlignment="1">
      <alignment horizontal="right" indent="1"/>
      <protection/>
    </xf>
    <xf numFmtId="0" fontId="4" fillId="0" borderId="0" xfId="67" applyNumberFormat="1" applyFont="1" applyFill="1" applyAlignment="1">
      <alignment horizontal="center"/>
      <protection/>
    </xf>
    <xf numFmtId="164" fontId="4" fillId="0" borderId="0" xfId="67" applyNumberFormat="1" applyFont="1" applyFill="1" applyAlignment="1">
      <alignment horizontal="center"/>
      <protection/>
    </xf>
    <xf numFmtId="0" fontId="2" fillId="0" borderId="0" xfId="63" applyFont="1">
      <alignment/>
      <protection/>
    </xf>
    <xf numFmtId="1" fontId="5" fillId="33" borderId="0" xfId="67" applyNumberFormat="1" applyFont="1" applyFill="1" applyAlignment="1">
      <alignment horizontal="right"/>
      <protection/>
    </xf>
    <xf numFmtId="1" fontId="5" fillId="33" borderId="0" xfId="67" applyNumberFormat="1" applyFont="1" applyFill="1" applyAlignment="1">
      <alignment horizontal="left"/>
      <protection/>
    </xf>
    <xf numFmtId="1" fontId="5" fillId="33" borderId="0" xfId="67" applyNumberFormat="1" applyFont="1" applyFill="1" applyAlignment="1">
      <alignment horizontal="right" wrapText="1" indent="1"/>
      <protection/>
    </xf>
    <xf numFmtId="164" fontId="5" fillId="33" borderId="0" xfId="67" applyNumberFormat="1" applyFont="1" applyFill="1" applyAlignment="1">
      <alignment horizontal="right" wrapText="1" indent="1"/>
      <protection/>
    </xf>
    <xf numFmtId="1" fontId="5" fillId="33" borderId="0" xfId="67" applyNumberFormat="1" applyFont="1" applyFill="1" applyAlignment="1">
      <alignment horizontal="left" wrapText="1"/>
      <protection/>
    </xf>
    <xf numFmtId="9" fontId="5" fillId="33" borderId="0" xfId="67" applyNumberFormat="1" applyFont="1" applyFill="1" applyAlignment="1">
      <alignment horizontal="right" wrapText="1" indent="1"/>
      <protection/>
    </xf>
    <xf numFmtId="0" fontId="5" fillId="33" borderId="0" xfId="67" applyNumberFormat="1" applyFont="1" applyFill="1" applyAlignment="1">
      <alignment horizontal="right" wrapText="1"/>
      <protection/>
    </xf>
    <xf numFmtId="164" fontId="5" fillId="33" borderId="0" xfId="67" applyNumberFormat="1" applyFont="1" applyFill="1" applyAlignment="1">
      <alignment horizontal="right" wrapText="1"/>
      <protection/>
    </xf>
    <xf numFmtId="0" fontId="2" fillId="0" borderId="0" xfId="67" applyFont="1" applyFill="1" applyAlignment="1">
      <alignment horizontal="right" indent="1"/>
      <protection/>
    </xf>
    <xf numFmtId="0" fontId="2" fillId="0" borderId="0" xfId="63" applyFont="1" applyFill="1" applyAlignment="1">
      <alignment horizontal="left" indent="1"/>
      <protection/>
    </xf>
    <xf numFmtId="0" fontId="2" fillId="0" borderId="0" xfId="63" applyFont="1" applyFill="1" applyAlignment="1">
      <alignment horizontal="right" indent="1"/>
      <protection/>
    </xf>
    <xf numFmtId="166" fontId="4" fillId="0" borderId="0" xfId="46" applyNumberFormat="1" applyFont="1" applyFill="1" applyBorder="1" applyAlignment="1" applyProtection="1">
      <alignment horizontal="right" indent="1"/>
      <protection/>
    </xf>
    <xf numFmtId="9" fontId="4" fillId="0" borderId="0" xfId="67" applyNumberFormat="1" applyFont="1" applyFill="1" applyAlignment="1">
      <alignment horizontal="right" indent="1" shrinkToFit="1"/>
      <protection/>
    </xf>
    <xf numFmtId="164" fontId="4" fillId="0" borderId="0" xfId="47" applyNumberFormat="1" applyFont="1" applyFill="1" applyBorder="1" applyAlignment="1" applyProtection="1">
      <alignment horizontal="right" indent="1"/>
      <protection/>
    </xf>
    <xf numFmtId="9" fontId="2" fillId="0" borderId="0" xfId="72" applyFont="1" applyFill="1" applyBorder="1" applyAlignment="1" applyProtection="1">
      <alignment horizontal="right" indent="1"/>
      <protection/>
    </xf>
    <xf numFmtId="9" fontId="4" fillId="0" borderId="0" xfId="47" applyNumberFormat="1" applyFont="1" applyFill="1" applyBorder="1" applyAlignment="1" applyProtection="1">
      <alignment horizontal="right" indent="1"/>
      <protection/>
    </xf>
    <xf numFmtId="1" fontId="5" fillId="33" borderId="0" xfId="67" applyNumberFormat="1" applyFont="1" applyFill="1" applyAlignment="1">
      <alignment horizontal="right" shrinkToFit="1"/>
      <protection/>
    </xf>
    <xf numFmtId="1" fontId="5" fillId="33" borderId="0" xfId="67" applyNumberFormat="1" applyFont="1" applyFill="1" applyAlignment="1">
      <alignment horizontal="left" shrinkToFit="1"/>
      <protection/>
    </xf>
    <xf numFmtId="1" fontId="5" fillId="33" borderId="0" xfId="67" applyNumberFormat="1" applyFont="1" applyFill="1" applyAlignment="1">
      <alignment horizontal="right" indent="1" shrinkToFit="1"/>
      <protection/>
    </xf>
    <xf numFmtId="164" fontId="5" fillId="33" borderId="0" xfId="67" applyNumberFormat="1" applyFont="1" applyFill="1" applyAlignment="1">
      <alignment horizontal="right" indent="1" shrinkToFit="1"/>
      <protection/>
    </xf>
    <xf numFmtId="1" fontId="5" fillId="33" borderId="0" xfId="67" applyNumberFormat="1" applyFont="1" applyFill="1" applyAlignment="1">
      <alignment horizontal="left" wrapText="1" shrinkToFit="1"/>
      <protection/>
    </xf>
    <xf numFmtId="1" fontId="5" fillId="0" borderId="0" xfId="67" applyNumberFormat="1" applyFont="1" applyFill="1" applyAlignment="1">
      <alignment horizontal="right" shrinkToFit="1"/>
      <protection/>
    </xf>
    <xf numFmtId="1" fontId="5" fillId="0" borderId="0" xfId="67" applyNumberFormat="1" applyFont="1" applyFill="1" applyAlignment="1">
      <alignment horizontal="left" shrinkToFit="1"/>
      <protection/>
    </xf>
    <xf numFmtId="1" fontId="5" fillId="0" borderId="0" xfId="67" applyNumberFormat="1" applyFont="1" applyFill="1" applyAlignment="1">
      <alignment horizontal="right" indent="1" shrinkToFit="1"/>
      <protection/>
    </xf>
    <xf numFmtId="168" fontId="5" fillId="0" borderId="0" xfId="72" applyNumberFormat="1" applyFont="1" applyFill="1" applyBorder="1" applyAlignment="1" applyProtection="1">
      <alignment horizontal="right" shrinkToFit="1"/>
      <protection/>
    </xf>
    <xf numFmtId="168" fontId="5" fillId="0" borderId="0" xfId="72" applyNumberFormat="1" applyFont="1" applyFill="1" applyBorder="1" applyAlignment="1" applyProtection="1">
      <alignment horizontal="left" shrinkToFit="1"/>
      <protection/>
    </xf>
    <xf numFmtId="164" fontId="5" fillId="0" borderId="0" xfId="72" applyNumberFormat="1" applyFont="1" applyFill="1" applyBorder="1" applyAlignment="1" applyProtection="1">
      <alignment horizontal="right" shrinkToFit="1"/>
      <protection/>
    </xf>
    <xf numFmtId="0" fontId="4" fillId="0" borderId="0" xfId="67" applyFont="1" applyFill="1" applyAlignment="1">
      <alignment horizontal="right"/>
      <protection/>
    </xf>
    <xf numFmtId="0" fontId="4" fillId="0" borderId="0" xfId="67" applyFont="1" applyFill="1" applyAlignment="1">
      <alignment horizontal="right" indent="1"/>
      <protection/>
    </xf>
    <xf numFmtId="0" fontId="4" fillId="0" borderId="0" xfId="67" applyFont="1" applyFill="1" applyAlignment="1">
      <alignment horizontal="left" wrapText="1"/>
      <protection/>
    </xf>
    <xf numFmtId="0" fontId="4" fillId="0" borderId="0" xfId="67" applyNumberFormat="1" applyFont="1" applyFill="1" applyAlignment="1">
      <alignment horizontal="right"/>
      <protection/>
    </xf>
    <xf numFmtId="164" fontId="4" fillId="0" borderId="0" xfId="67" applyNumberFormat="1" applyFont="1" applyFill="1" applyAlignment="1">
      <alignment horizontal="right"/>
      <protection/>
    </xf>
    <xf numFmtId="168" fontId="5" fillId="0" borderId="0" xfId="72" applyNumberFormat="1" applyFont="1" applyFill="1" applyBorder="1" applyAlignment="1" applyProtection="1">
      <alignment horizontal="right" indent="1" shrinkToFit="1"/>
      <protection/>
    </xf>
    <xf numFmtId="1" fontId="5" fillId="0" borderId="0" xfId="67" applyNumberFormat="1" applyFont="1" applyFill="1" applyAlignment="1">
      <alignment horizontal="left" wrapText="1" shrinkToFit="1"/>
      <protection/>
    </xf>
    <xf numFmtId="0" fontId="4" fillId="0" borderId="0" xfId="67" applyNumberFormat="1" applyFont="1" applyFill="1" applyAlignment="1">
      <alignment horizontal="right" shrinkToFit="1"/>
      <protection/>
    </xf>
    <xf numFmtId="0" fontId="5" fillId="0" borderId="0" xfId="49" applyNumberFormat="1" applyFont="1" applyFill="1" applyBorder="1" applyAlignment="1" applyProtection="1">
      <alignment horizontal="right" shrinkToFit="1"/>
      <protection/>
    </xf>
    <xf numFmtId="164" fontId="5" fillId="0" borderId="0" xfId="67" applyNumberFormat="1" applyFont="1" applyFill="1" applyAlignment="1">
      <alignment horizontal="right" shrinkToFit="1"/>
      <protection/>
    </xf>
    <xf numFmtId="0" fontId="2" fillId="0" borderId="0" xfId="63" applyFont="1" applyFill="1">
      <alignment/>
      <protection/>
    </xf>
    <xf numFmtId="3" fontId="4" fillId="0" borderId="0" xfId="46" applyNumberFormat="1" applyFont="1" applyFill="1" applyBorder="1" applyAlignment="1" applyProtection="1">
      <alignment horizontal="right" indent="1"/>
      <protection/>
    </xf>
    <xf numFmtId="0" fontId="4" fillId="0" borderId="0" xfId="63" applyFont="1" applyAlignment="1">
      <alignment horizontal="left" indent="1"/>
      <protection/>
    </xf>
    <xf numFmtId="0" fontId="2" fillId="0" borderId="0" xfId="63" applyFont="1" applyAlignment="1">
      <alignment horizontal="right" indent="1"/>
      <protection/>
    </xf>
    <xf numFmtId="0" fontId="2" fillId="0" borderId="0" xfId="63" applyFont="1" applyAlignment="1">
      <alignment horizontal="left" indent="1"/>
      <protection/>
    </xf>
    <xf numFmtId="0" fontId="2" fillId="0" borderId="0" xfId="63" applyFont="1" applyAlignment="1">
      <alignment horizontal="left" wrapText="1" indent="1"/>
      <protection/>
    </xf>
    <xf numFmtId="0" fontId="2" fillId="0" borderId="0" xfId="63" applyFont="1" applyFill="1" applyAlignment="1">
      <alignment horizontal="left"/>
      <protection/>
    </xf>
    <xf numFmtId="1" fontId="4" fillId="0" borderId="0" xfId="67" applyNumberFormat="1" applyFont="1" applyFill="1" applyAlignment="1">
      <alignment horizontal="right" indent="1" shrinkToFit="1"/>
      <protection/>
    </xf>
    <xf numFmtId="169" fontId="4" fillId="0" borderId="0" xfId="46" applyNumberFormat="1" applyFont="1" applyFill="1" applyBorder="1" applyAlignment="1" applyProtection="1">
      <alignment horizontal="right" indent="1"/>
      <protection/>
    </xf>
    <xf numFmtId="0" fontId="5" fillId="0" borderId="0" xfId="61" applyFont="1" applyAlignment="1">
      <alignment horizontal="left"/>
      <protection/>
    </xf>
    <xf numFmtId="170" fontId="4" fillId="0" borderId="0" xfId="46" applyNumberFormat="1" applyFont="1" applyFill="1" applyBorder="1" applyAlignment="1" applyProtection="1">
      <alignment/>
      <protection/>
    </xf>
    <xf numFmtId="1" fontId="4" fillId="0" borderId="0" xfId="67" applyNumberFormat="1" applyFont="1" applyFill="1" applyAlignment="1">
      <alignment horizontal="left"/>
      <protection/>
    </xf>
    <xf numFmtId="164" fontId="4" fillId="0" borderId="0" xfId="47" applyNumberFormat="1" applyFont="1" applyFill="1" applyBorder="1" applyAlignment="1" applyProtection="1">
      <alignment horizontal="right"/>
      <protection/>
    </xf>
    <xf numFmtId="164" fontId="4" fillId="0" borderId="0" xfId="67" applyNumberFormat="1" applyFont="1" applyFill="1">
      <alignment/>
      <protection/>
    </xf>
    <xf numFmtId="0" fontId="4" fillId="0" borderId="0" xfId="67" applyFont="1" applyFill="1">
      <alignment/>
      <protection/>
    </xf>
    <xf numFmtId="164" fontId="4" fillId="0" borderId="0" xfId="74" applyNumberFormat="1" applyFont="1" applyFill="1" applyBorder="1" applyAlignment="1" applyProtection="1">
      <alignment/>
      <protection/>
    </xf>
    <xf numFmtId="169" fontId="4" fillId="0" borderId="0" xfId="46" applyNumberFormat="1" applyFont="1" applyFill="1" applyBorder="1" applyAlignment="1" applyProtection="1">
      <alignment/>
      <protection/>
    </xf>
    <xf numFmtId="164" fontId="4" fillId="0" borderId="0" xfId="61" applyNumberFormat="1" applyFont="1" applyAlignment="1">
      <alignment horizontal="right"/>
      <protection/>
    </xf>
    <xf numFmtId="0" fontId="4" fillId="0" borderId="0" xfId="67" applyFont="1" applyFill="1" applyAlignment="1">
      <alignment horizontal="left" indent="1"/>
      <protection/>
    </xf>
    <xf numFmtId="0" fontId="4" fillId="0" borderId="0" xfId="68" applyFont="1" applyFill="1" applyAlignment="1">
      <alignment horizontal="left"/>
      <protection/>
    </xf>
    <xf numFmtId="0" fontId="7" fillId="0" borderId="0" xfId="63" applyFont="1" applyAlignment="1">
      <alignment horizontal="left" indent="1"/>
      <protection/>
    </xf>
    <xf numFmtId="0" fontId="2" fillId="0" borderId="0" xfId="63" applyFont="1" applyAlignment="1">
      <alignment horizontal="left"/>
      <protection/>
    </xf>
    <xf numFmtId="0" fontId="2" fillId="0" borderId="0" xfId="63" applyFont="1" applyAlignment="1">
      <alignment horizontal="left" wrapText="1"/>
      <protection/>
    </xf>
    <xf numFmtId="164" fontId="2" fillId="0" borderId="0" xfId="63" applyNumberFormat="1" applyFont="1">
      <alignment/>
      <protection/>
    </xf>
    <xf numFmtId="1" fontId="8" fillId="0" borderId="0" xfId="67" applyNumberFormat="1" applyFont="1" applyFill="1" applyAlignment="1">
      <alignment horizontal="left"/>
      <protection/>
    </xf>
    <xf numFmtId="9" fontId="46" fillId="33" borderId="0" xfId="71" applyFont="1" applyFill="1" applyAlignment="1">
      <alignment horizontal="right" indent="1" shrinkToFit="1"/>
    </xf>
    <xf numFmtId="1" fontId="46" fillId="33" borderId="0" xfId="67" applyNumberFormat="1" applyFont="1" applyFill="1" applyAlignment="1">
      <alignment horizontal="right" indent="1" shrinkToFit="1"/>
      <protection/>
    </xf>
    <xf numFmtId="164" fontId="46" fillId="33" borderId="0" xfId="67" applyNumberFormat="1" applyFont="1" applyFill="1" applyAlignment="1">
      <alignment horizontal="right" indent="1" shrinkToFit="1"/>
      <protection/>
    </xf>
    <xf numFmtId="1" fontId="10" fillId="0" borderId="0" xfId="67" applyNumberFormat="1" applyFont="1" applyFill="1" applyAlignment="1">
      <alignment horizontal="left"/>
      <protection/>
    </xf>
    <xf numFmtId="0" fontId="0" fillId="0" borderId="0" xfId="0" applyFill="1" applyAlignment="1">
      <alignment horizontal="left"/>
    </xf>
    <xf numFmtId="0" fontId="0" fillId="0" borderId="0" xfId="0" applyAlignment="1">
      <alignment horizontal="left" indent="1"/>
    </xf>
    <xf numFmtId="3" fontId="4" fillId="0" borderId="0" xfId="67" applyNumberFormat="1" applyFont="1" applyFill="1" applyAlignment="1">
      <alignment horizontal="right" indent="1" shrinkToFit="1"/>
      <protection/>
    </xf>
    <xf numFmtId="0" fontId="3" fillId="0" borderId="0" xfId="62" applyFill="1" applyAlignment="1">
      <alignment horizontal="left"/>
      <protection/>
    </xf>
    <xf numFmtId="0" fontId="3" fillId="0" borderId="0" xfId="62" applyFill="1">
      <alignment/>
      <protection/>
    </xf>
    <xf numFmtId="2" fontId="5" fillId="0" borderId="0" xfId="72" applyNumberFormat="1" applyFont="1" applyFill="1" applyBorder="1" applyAlignment="1" applyProtection="1">
      <alignment horizontal="right" shrinkToFit="1"/>
      <protection/>
    </xf>
    <xf numFmtId="0" fontId="4" fillId="0" borderId="0" xfId="63" applyFont="1" applyFill="1" applyAlignment="1">
      <alignment horizontal="left" indent="1"/>
      <protection/>
    </xf>
    <xf numFmtId="171" fontId="4" fillId="0" borderId="0" xfId="67" applyNumberFormat="1" applyFont="1" applyFill="1" applyAlignment="1">
      <alignment horizontal="right" indent="1"/>
      <protection/>
    </xf>
    <xf numFmtId="1" fontId="4" fillId="0" borderId="0" xfId="67" applyNumberFormat="1" applyFont="1" applyFill="1" applyAlignment="1">
      <alignment horizontal="left" wrapText="1" indent="1" shrinkToFit="1"/>
      <protection/>
    </xf>
    <xf numFmtId="0" fontId="7" fillId="0" borderId="0" xfId="63" applyFont="1" applyAlignment="1">
      <alignment horizontal="left" indent="1"/>
      <protection/>
    </xf>
    <xf numFmtId="0" fontId="47" fillId="0" borderId="0" xfId="63" applyFont="1" applyFill="1" applyAlignment="1">
      <alignment horizontal="left"/>
      <protection/>
    </xf>
    <xf numFmtId="0" fontId="47" fillId="0" borderId="0" xfId="67" applyFont="1" applyFill="1" applyAlignment="1">
      <alignment horizontal="right" indent="1"/>
      <protection/>
    </xf>
    <xf numFmtId="168" fontId="48" fillId="0" borderId="0" xfId="71" applyNumberFormat="1" applyFont="1" applyFill="1" applyBorder="1" applyAlignment="1" applyProtection="1">
      <alignment horizontal="right" shrinkToFit="1"/>
      <protection/>
    </xf>
    <xf numFmtId="1" fontId="4" fillId="0" borderId="0" xfId="46" applyNumberFormat="1" applyFont="1" applyFill="1" applyBorder="1" applyAlignment="1" applyProtection="1">
      <alignment horizontal="right" indent="1"/>
      <protection/>
    </xf>
    <xf numFmtId="9" fontId="4" fillId="0" borderId="0" xfId="46" applyNumberFormat="1" applyFont="1" applyFill="1" applyBorder="1" applyAlignment="1" applyProtection="1">
      <alignment horizontal="right" indent="1"/>
      <protection/>
    </xf>
    <xf numFmtId="171" fontId="4" fillId="0" borderId="0" xfId="46" applyNumberFormat="1" applyFont="1" applyFill="1" applyBorder="1" applyAlignment="1" applyProtection="1">
      <alignment horizontal="right" indent="1"/>
      <protection/>
    </xf>
    <xf numFmtId="9" fontId="3" fillId="0" borderId="0" xfId="73" applyFont="1" applyFill="1" applyAlignment="1">
      <alignment/>
    </xf>
    <xf numFmtId="0" fontId="0" fillId="0" borderId="0" xfId="0" applyFill="1" applyAlignment="1">
      <alignment/>
    </xf>
    <xf numFmtId="1" fontId="48" fillId="0" borderId="0" xfId="67" applyNumberFormat="1" applyFont="1" applyFill="1" applyAlignment="1">
      <alignment horizontal="right" indent="1" shrinkToFit="1"/>
      <protection/>
    </xf>
    <xf numFmtId="0" fontId="3" fillId="0" borderId="0" xfId="66" applyFill="1" applyAlignment="1">
      <alignment horizontal="left"/>
      <protection/>
    </xf>
    <xf numFmtId="0" fontId="3" fillId="0" borderId="0" xfId="66" applyFill="1">
      <alignment/>
      <protection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3 2 2" xfId="46"/>
    <cellStyle name="Comma 4 2" xfId="47"/>
    <cellStyle name="Comma 7" xfId="48"/>
    <cellStyle name="Comma_Sheet1" xfId="49"/>
    <cellStyle name="Currency" xfId="50"/>
    <cellStyle name="Currency [0]" xfId="51"/>
    <cellStyle name="Explanatory Text" xfId="52"/>
    <cellStyle name="Good" xfId="53"/>
    <cellStyle name="Heading 1" xfId="54"/>
    <cellStyle name="Heading 2" xfId="55"/>
    <cellStyle name="Heading 3" xfId="56"/>
    <cellStyle name="Heading 4" xfId="57"/>
    <cellStyle name="Input" xfId="58"/>
    <cellStyle name="Linked Cell" xfId="59"/>
    <cellStyle name="Neutral" xfId="60"/>
    <cellStyle name="Normal 103" xfId="61"/>
    <cellStyle name="Normal 2" xfId="62"/>
    <cellStyle name="Normal 2 2" xfId="63"/>
    <cellStyle name="Normal 2 3 2" xfId="64"/>
    <cellStyle name="Normal 2 3 2 2" xfId="65"/>
    <cellStyle name="Normal 3" xfId="66"/>
    <cellStyle name="Normal_Sheet1" xfId="67"/>
    <cellStyle name="Normal_Sheet1 2 2" xfId="68"/>
    <cellStyle name="Note" xfId="69"/>
    <cellStyle name="Output" xfId="70"/>
    <cellStyle name="Percent" xfId="71"/>
    <cellStyle name="Percent 2" xfId="72"/>
    <cellStyle name="Percent 3" xfId="73"/>
    <cellStyle name="Percent 6 2 2" xfId="74"/>
    <cellStyle name="Title" xfId="75"/>
    <cellStyle name="Total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07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0.140625" defaultRowHeight="15"/>
  <cols>
    <col min="1" max="1" width="8.00390625" style="9" customWidth="1"/>
    <col min="2" max="2" width="70.00390625" style="9" customWidth="1"/>
    <col min="3" max="3" width="34.140625" style="50" customWidth="1"/>
    <col min="4" max="4" width="18.28125" style="50" customWidth="1"/>
    <col min="5" max="5" width="47.421875" style="69" customWidth="1"/>
    <col min="6" max="6" width="15.00390625" style="50" customWidth="1"/>
    <col min="7" max="7" width="11.00390625" style="9" customWidth="1"/>
    <col min="8" max="8" width="13.8515625" style="9" customWidth="1"/>
    <col min="9" max="9" width="17.7109375" style="70" customWidth="1"/>
    <col min="10" max="10" width="20.7109375" style="9" customWidth="1"/>
    <col min="11" max="12" width="10.140625" style="9" customWidth="1"/>
    <col min="13" max="13" width="10.140625" style="0" customWidth="1"/>
    <col min="14" max="16384" width="10.140625" style="9" customWidth="1"/>
  </cols>
  <sheetData>
    <row r="1" spans="1:10" ht="13.5">
      <c r="A1" s="1"/>
      <c r="B1" s="2" t="s">
        <v>110</v>
      </c>
      <c r="C1" s="3"/>
      <c r="D1" s="4"/>
      <c r="E1" s="5"/>
      <c r="F1" s="6"/>
      <c r="G1" s="7"/>
      <c r="H1" s="7"/>
      <c r="I1" s="8"/>
      <c r="J1" s="8"/>
    </row>
    <row r="2" spans="1:10" ht="27.75">
      <c r="A2" s="10" t="s">
        <v>0</v>
      </c>
      <c r="B2" s="11" t="s">
        <v>1</v>
      </c>
      <c r="C2" s="12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6" t="s">
        <v>7</v>
      </c>
      <c r="I2" s="17" t="s">
        <v>8</v>
      </c>
      <c r="J2" s="17" t="s">
        <v>9</v>
      </c>
    </row>
    <row r="3" spans="1:10" ht="13.5">
      <c r="A3" s="18">
        <v>1</v>
      </c>
      <c r="B3" s="19" t="s">
        <v>73</v>
      </c>
      <c r="C3" s="20" t="s">
        <v>14</v>
      </c>
      <c r="D3" s="21">
        <v>3445203</v>
      </c>
      <c r="E3" s="19" t="s">
        <v>12</v>
      </c>
      <c r="F3" s="22">
        <v>-0.6298109385550305</v>
      </c>
      <c r="G3" s="20">
        <v>2</v>
      </c>
      <c r="H3" s="20">
        <v>599</v>
      </c>
      <c r="I3" s="4">
        <f>D3/H3</f>
        <v>5751.590984974959</v>
      </c>
      <c r="J3" s="23">
        <v>15730195</v>
      </c>
    </row>
    <row r="4" spans="1:10" ht="13.5">
      <c r="A4" s="18">
        <v>2</v>
      </c>
      <c r="B4" s="19" t="s">
        <v>65</v>
      </c>
      <c r="C4" s="20" t="s">
        <v>10</v>
      </c>
      <c r="D4" s="21">
        <v>1990129</v>
      </c>
      <c r="E4" s="19" t="s">
        <v>17</v>
      </c>
      <c r="F4" s="22">
        <v>-0.3919752039729859</v>
      </c>
      <c r="G4" s="20">
        <v>3</v>
      </c>
      <c r="H4" s="20">
        <v>592</v>
      </c>
      <c r="I4" s="4">
        <f aca="true" t="shared" si="0" ref="I4:I17">D4/H4</f>
        <v>3361.704391891892</v>
      </c>
      <c r="J4" s="23">
        <v>17192724</v>
      </c>
    </row>
    <row r="5" spans="1:10" ht="13.5">
      <c r="A5" s="18">
        <v>3</v>
      </c>
      <c r="B5" s="19" t="s">
        <v>85</v>
      </c>
      <c r="C5" s="20" t="s">
        <v>10</v>
      </c>
      <c r="D5" s="21">
        <v>1623866</v>
      </c>
      <c r="E5" s="19" t="s">
        <v>11</v>
      </c>
      <c r="F5" s="90" t="s">
        <v>48</v>
      </c>
      <c r="G5" s="20">
        <v>1</v>
      </c>
      <c r="H5" s="20">
        <v>496</v>
      </c>
      <c r="I5" s="4">
        <f t="shared" si="0"/>
        <v>3273.923387096774</v>
      </c>
      <c r="J5" s="23">
        <v>1623866</v>
      </c>
    </row>
    <row r="6" spans="1:10" ht="13.5">
      <c r="A6" s="18">
        <v>4</v>
      </c>
      <c r="B6" s="19" t="s">
        <v>90</v>
      </c>
      <c r="C6" s="20" t="s">
        <v>18</v>
      </c>
      <c r="D6" s="21">
        <v>985557.353869876</v>
      </c>
      <c r="E6" s="19" t="s">
        <v>46</v>
      </c>
      <c r="F6" s="90" t="s">
        <v>48</v>
      </c>
      <c r="G6" s="20">
        <v>1</v>
      </c>
      <c r="H6" s="20">
        <v>440</v>
      </c>
      <c r="I6" s="4">
        <f t="shared" si="0"/>
        <v>2239.903076976991</v>
      </c>
      <c r="J6" s="23">
        <v>985557.353869876</v>
      </c>
    </row>
    <row r="7" spans="1:10" ht="13.5">
      <c r="A7" s="18">
        <v>5</v>
      </c>
      <c r="B7" s="19" t="s">
        <v>78</v>
      </c>
      <c r="C7" s="20" t="s">
        <v>10</v>
      </c>
      <c r="D7" s="21">
        <v>755427</v>
      </c>
      <c r="E7" s="19" t="s">
        <v>15</v>
      </c>
      <c r="F7" s="90" t="s">
        <v>48</v>
      </c>
      <c r="G7" s="20">
        <v>1</v>
      </c>
      <c r="H7" s="20">
        <v>242</v>
      </c>
      <c r="I7" s="4">
        <f t="shared" si="0"/>
        <v>3121.599173553719</v>
      </c>
      <c r="J7" s="23">
        <v>755427</v>
      </c>
    </row>
    <row r="8" spans="1:10" ht="13.5">
      <c r="A8" s="18">
        <v>6</v>
      </c>
      <c r="B8" s="19" t="s">
        <v>87</v>
      </c>
      <c r="C8" s="20" t="s">
        <v>97</v>
      </c>
      <c r="D8" s="21">
        <v>733421</v>
      </c>
      <c r="E8" s="19" t="s">
        <v>16</v>
      </c>
      <c r="F8" s="90" t="s">
        <v>48</v>
      </c>
      <c r="G8" s="20">
        <v>1</v>
      </c>
      <c r="H8" s="20">
        <v>438</v>
      </c>
      <c r="I8" s="4">
        <f t="shared" si="0"/>
        <v>1674.4771689497718</v>
      </c>
      <c r="J8" s="23">
        <v>733421</v>
      </c>
    </row>
    <row r="9" spans="1:10" ht="13.5">
      <c r="A9" s="18">
        <v>7</v>
      </c>
      <c r="B9" s="19" t="s">
        <v>51</v>
      </c>
      <c r="C9" s="20" t="s">
        <v>10</v>
      </c>
      <c r="D9" s="21">
        <v>624453</v>
      </c>
      <c r="E9" s="19" t="s">
        <v>16</v>
      </c>
      <c r="F9" s="22">
        <v>-0.4921891264182367</v>
      </c>
      <c r="G9" s="20">
        <v>5</v>
      </c>
      <c r="H9" s="20">
        <v>466</v>
      </c>
      <c r="I9" s="4">
        <f t="shared" si="0"/>
        <v>1340.0278969957083</v>
      </c>
      <c r="J9" s="23">
        <v>21965662</v>
      </c>
    </row>
    <row r="10" spans="1:10" ht="13.5">
      <c r="A10" s="18">
        <v>8</v>
      </c>
      <c r="B10" s="19" t="s">
        <v>64</v>
      </c>
      <c r="C10" s="20" t="s">
        <v>109</v>
      </c>
      <c r="D10" s="21">
        <v>575043</v>
      </c>
      <c r="E10" s="19" t="s">
        <v>62</v>
      </c>
      <c r="F10" s="24">
        <v>-0.5428972740431965</v>
      </c>
      <c r="G10" s="20">
        <v>3</v>
      </c>
      <c r="H10" s="20">
        <v>459</v>
      </c>
      <c r="I10" s="4">
        <f t="shared" si="0"/>
        <v>1252.8169934640523</v>
      </c>
      <c r="J10" s="23">
        <v>6952611</v>
      </c>
    </row>
    <row r="11" spans="1:10" ht="13.5">
      <c r="A11" s="18">
        <v>9</v>
      </c>
      <c r="B11" s="19" t="s">
        <v>61</v>
      </c>
      <c r="C11" s="20" t="s">
        <v>10</v>
      </c>
      <c r="D11" s="21">
        <v>366888</v>
      </c>
      <c r="E11" s="19" t="s">
        <v>11</v>
      </c>
      <c r="F11" s="22">
        <v>-0.4162779301610738</v>
      </c>
      <c r="G11" s="20">
        <v>4</v>
      </c>
      <c r="H11" s="20">
        <v>523</v>
      </c>
      <c r="I11" s="4">
        <f t="shared" si="0"/>
        <v>701.5066921606118</v>
      </c>
      <c r="J11" s="23">
        <v>5871165</v>
      </c>
    </row>
    <row r="12" spans="1:10" ht="13.5">
      <c r="A12" s="18">
        <v>10</v>
      </c>
      <c r="B12" s="19" t="s">
        <v>36</v>
      </c>
      <c r="C12" s="20" t="s">
        <v>14</v>
      </c>
      <c r="D12" s="21">
        <v>330016.605505954</v>
      </c>
      <c r="E12" s="19" t="s">
        <v>15</v>
      </c>
      <c r="F12" s="22">
        <v>-0.5195943021640113</v>
      </c>
      <c r="G12" s="20">
        <v>8</v>
      </c>
      <c r="H12" s="20">
        <v>339</v>
      </c>
      <c r="I12" s="4">
        <f t="shared" si="0"/>
        <v>973.500311227003</v>
      </c>
      <c r="J12" s="23">
        <v>47072015.776763886</v>
      </c>
    </row>
    <row r="13" spans="1:10" ht="13.5">
      <c r="A13" s="18">
        <v>11</v>
      </c>
      <c r="B13" s="19" t="s">
        <v>63</v>
      </c>
      <c r="C13" s="20" t="s">
        <v>66</v>
      </c>
      <c r="D13" s="21">
        <v>324572</v>
      </c>
      <c r="E13" s="19" t="s">
        <v>16</v>
      </c>
      <c r="F13" s="25">
        <v>-0.31894017445532546</v>
      </c>
      <c r="G13" s="20">
        <v>3</v>
      </c>
      <c r="H13" s="20">
        <v>273</v>
      </c>
      <c r="I13" s="4">
        <f t="shared" si="0"/>
        <v>1188.9084249084249</v>
      </c>
      <c r="J13" s="23">
        <v>2070160</v>
      </c>
    </row>
    <row r="14" spans="1:10" ht="13.5">
      <c r="A14" s="18">
        <v>12</v>
      </c>
      <c r="B14" s="19" t="s">
        <v>71</v>
      </c>
      <c r="C14" s="20" t="s">
        <v>19</v>
      </c>
      <c r="D14" s="21">
        <v>248211.209046711</v>
      </c>
      <c r="E14" s="19" t="s">
        <v>17</v>
      </c>
      <c r="F14" s="22">
        <v>-0.5969997711287722</v>
      </c>
      <c r="G14" s="20">
        <v>2</v>
      </c>
      <c r="H14" s="20">
        <v>92</v>
      </c>
      <c r="I14" s="4">
        <f t="shared" si="0"/>
        <v>2697.947924420772</v>
      </c>
      <c r="J14" s="23">
        <v>1151993.713437489</v>
      </c>
    </row>
    <row r="15" spans="1:10" ht="13.5">
      <c r="A15" s="18">
        <v>13</v>
      </c>
      <c r="B15" s="19" t="s">
        <v>43</v>
      </c>
      <c r="C15" s="20" t="s">
        <v>10</v>
      </c>
      <c r="D15" s="21">
        <v>232679</v>
      </c>
      <c r="E15" s="19" t="s">
        <v>17</v>
      </c>
      <c r="F15" s="22">
        <v>-0.5765600176161108</v>
      </c>
      <c r="G15" s="20">
        <v>6</v>
      </c>
      <c r="H15" s="20">
        <v>409</v>
      </c>
      <c r="I15" s="4">
        <f t="shared" si="0"/>
        <v>568.8973105134475</v>
      </c>
      <c r="J15" s="23">
        <v>11951075</v>
      </c>
    </row>
    <row r="16" spans="1:10" ht="13.5">
      <c r="A16" s="18">
        <v>14</v>
      </c>
      <c r="B16" s="19" t="s">
        <v>58</v>
      </c>
      <c r="C16" s="20" t="s">
        <v>59</v>
      </c>
      <c r="D16" s="21">
        <v>215570.987827752</v>
      </c>
      <c r="E16" s="19" t="s">
        <v>46</v>
      </c>
      <c r="F16" s="22">
        <v>-0.6686205304574453</v>
      </c>
      <c r="G16" s="20">
        <v>4</v>
      </c>
      <c r="H16" s="20">
        <v>276</v>
      </c>
      <c r="I16" s="4">
        <f t="shared" si="0"/>
        <v>781.054303723739</v>
      </c>
      <c r="J16" s="23">
        <v>7884673.901802062</v>
      </c>
    </row>
    <row r="17" spans="1:10" ht="13.5">
      <c r="A17" s="18">
        <v>15</v>
      </c>
      <c r="B17" s="19" t="s">
        <v>104</v>
      </c>
      <c r="C17" s="20" t="s">
        <v>10</v>
      </c>
      <c r="D17" s="21">
        <v>203612</v>
      </c>
      <c r="E17" s="19" t="s">
        <v>15</v>
      </c>
      <c r="F17" s="22">
        <v>-0.6187490988890824</v>
      </c>
      <c r="G17" s="20">
        <v>3</v>
      </c>
      <c r="H17" s="20">
        <v>271</v>
      </c>
      <c r="I17" s="4">
        <f t="shared" si="0"/>
        <v>751.3357933579335</v>
      </c>
      <c r="J17" s="23">
        <v>2524013</v>
      </c>
    </row>
    <row r="18" spans="1:10" ht="13.5">
      <c r="A18" s="26"/>
      <c r="B18" s="27" t="s">
        <v>20</v>
      </c>
      <c r="C18" s="28"/>
      <c r="D18" s="29">
        <f>SUM(D3:D17)</f>
        <v>12654649.156250292</v>
      </c>
      <c r="E18" s="30"/>
      <c r="F18" s="72"/>
      <c r="G18" s="73">
        <f>AVERAGE(G3:G17)</f>
        <v>3.1333333333333333</v>
      </c>
      <c r="H18" s="73">
        <f>AVERAGE(H3:H17)</f>
        <v>394.3333333333333</v>
      </c>
      <c r="I18" s="74">
        <f>AVERAGE(I3:I17)</f>
        <v>1978.6129222810532</v>
      </c>
      <c r="J18" s="29">
        <f>SUM(J3:J17)</f>
        <v>144464559.7458733</v>
      </c>
    </row>
    <row r="19" spans="1:10" ht="13.5">
      <c r="A19" s="31"/>
      <c r="B19" s="32"/>
      <c r="C19" s="94">
        <f>_xlfn.COUNTIFS(C3:C17,"UK*",C3:C17,"&lt;&gt;UKR")</f>
        <v>5</v>
      </c>
      <c r="D19" s="81"/>
      <c r="E19" s="35"/>
      <c r="F19" s="34"/>
      <c r="G19" s="34"/>
      <c r="H19" s="34"/>
      <c r="I19" s="36"/>
      <c r="J19" s="88" t="str">
        <f>TEXT((SUMIF(C3:C17,"UK*",J3:J17))/J18,"0.0%")</f>
        <v>46.1%</v>
      </c>
    </row>
    <row r="20" spans="1:10" ht="13.5">
      <c r="A20" s="37"/>
      <c r="B20" s="19"/>
      <c r="C20" s="20"/>
      <c r="D20" s="21"/>
      <c r="E20" s="39"/>
      <c r="F20" s="6"/>
      <c r="G20" s="40"/>
      <c r="H20" s="40"/>
      <c r="I20" s="41"/>
      <c r="J20" s="41"/>
    </row>
    <row r="21" spans="1:10" s="47" customFormat="1" ht="13.5">
      <c r="A21" s="31"/>
      <c r="B21" s="2" t="s">
        <v>21</v>
      </c>
      <c r="C21" s="33"/>
      <c r="D21" s="42"/>
      <c r="E21" s="43"/>
      <c r="F21" s="22"/>
      <c r="G21" s="44"/>
      <c r="H21" s="45"/>
      <c r="I21" s="46"/>
      <c r="J21" s="34"/>
    </row>
    <row r="22" spans="1:11" ht="13.5">
      <c r="A22" s="48">
        <v>23</v>
      </c>
      <c r="B22" s="19" t="s">
        <v>45</v>
      </c>
      <c r="C22" s="20" t="s">
        <v>14</v>
      </c>
      <c r="D22" s="21">
        <v>21515</v>
      </c>
      <c r="E22" s="84" t="s">
        <v>16</v>
      </c>
      <c r="F22" s="90">
        <v>-0.7018224655256047</v>
      </c>
      <c r="G22" s="48">
        <v>16</v>
      </c>
      <c r="H22" s="48">
        <v>111</v>
      </c>
      <c r="I22" s="4">
        <f>D22/H22</f>
        <v>193.82882882882882</v>
      </c>
      <c r="J22" s="21">
        <v>30480616</v>
      </c>
      <c r="K22" s="48"/>
    </row>
    <row r="23" spans="1:11" ht="13.5">
      <c r="A23" s="48">
        <v>25</v>
      </c>
      <c r="B23" s="77" t="s">
        <v>105</v>
      </c>
      <c r="C23" s="50" t="s">
        <v>18</v>
      </c>
      <c r="D23" s="21">
        <v>19310.840000007</v>
      </c>
      <c r="E23" s="19" t="s">
        <v>112</v>
      </c>
      <c r="F23" s="90" t="s">
        <v>48</v>
      </c>
      <c r="G23" s="48">
        <v>2</v>
      </c>
      <c r="H23" s="48">
        <v>58</v>
      </c>
      <c r="I23" s="4">
        <f aca="true" t="shared" si="1" ref="I23:I46">D23/H23</f>
        <v>332.9455172415</v>
      </c>
      <c r="J23" s="21">
        <v>324148.84333525</v>
      </c>
      <c r="K23" s="48"/>
    </row>
    <row r="24" spans="1:11" ht="13.5">
      <c r="A24" s="48">
        <v>29</v>
      </c>
      <c r="B24" s="19" t="s">
        <v>50</v>
      </c>
      <c r="C24" s="38" t="s">
        <v>18</v>
      </c>
      <c r="D24" s="21">
        <v>10050</v>
      </c>
      <c r="E24" s="84" t="s">
        <v>39</v>
      </c>
      <c r="F24" s="90">
        <v>-0.6962461464063351</v>
      </c>
      <c r="G24" s="48">
        <v>5</v>
      </c>
      <c r="H24" s="48">
        <v>18</v>
      </c>
      <c r="I24" s="4">
        <f t="shared" si="1"/>
        <v>558.3333333333334</v>
      </c>
      <c r="J24" s="21">
        <v>1048777</v>
      </c>
      <c r="K24" s="48"/>
    </row>
    <row r="25" spans="1:11" ht="13.5">
      <c r="A25" s="48">
        <v>32</v>
      </c>
      <c r="B25" s="19" t="s">
        <v>57</v>
      </c>
      <c r="C25" s="20" t="s">
        <v>14</v>
      </c>
      <c r="D25" s="21">
        <v>7652</v>
      </c>
      <c r="E25" s="19" t="s">
        <v>15</v>
      </c>
      <c r="F25" s="90">
        <v>-0.6954549072673725</v>
      </c>
      <c r="G25" s="48">
        <v>4</v>
      </c>
      <c r="H25" s="48">
        <v>13</v>
      </c>
      <c r="I25" s="4">
        <f t="shared" si="1"/>
        <v>588.6153846153846</v>
      </c>
      <c r="J25" s="21">
        <v>441929</v>
      </c>
      <c r="K25" s="48"/>
    </row>
    <row r="26" spans="1:11" ht="13.5">
      <c r="A26" s="48">
        <v>36</v>
      </c>
      <c r="B26" s="49" t="s">
        <v>41</v>
      </c>
      <c r="C26" s="50" t="s">
        <v>18</v>
      </c>
      <c r="D26" s="21">
        <v>6146</v>
      </c>
      <c r="E26" s="51" t="s">
        <v>16</v>
      </c>
      <c r="F26" s="90">
        <v>-0.23078848560700876</v>
      </c>
      <c r="G26" s="48">
        <v>6</v>
      </c>
      <c r="H26" s="48">
        <v>11</v>
      </c>
      <c r="I26" s="4">
        <f t="shared" si="1"/>
        <v>558.7272727272727</v>
      </c>
      <c r="J26" s="21">
        <v>740665</v>
      </c>
      <c r="K26" s="48"/>
    </row>
    <row r="27" spans="1:11" ht="13.5">
      <c r="A27" s="48">
        <v>38</v>
      </c>
      <c r="B27" s="49" t="s">
        <v>38</v>
      </c>
      <c r="C27" s="50" t="s">
        <v>14</v>
      </c>
      <c r="D27" s="21">
        <v>5341</v>
      </c>
      <c r="E27" s="77" t="s">
        <v>25</v>
      </c>
      <c r="F27" s="90">
        <v>-0.4647760296622908</v>
      </c>
      <c r="G27" s="48">
        <v>8</v>
      </c>
      <c r="H27" s="48">
        <v>11</v>
      </c>
      <c r="I27" s="4">
        <f t="shared" si="1"/>
        <v>485.54545454545456</v>
      </c>
      <c r="J27" s="21">
        <v>1108576</v>
      </c>
      <c r="K27" s="48"/>
    </row>
    <row r="28" spans="1:11" ht="13.5">
      <c r="A28" s="48">
        <v>40</v>
      </c>
      <c r="B28" s="77" t="s">
        <v>92</v>
      </c>
      <c r="C28" s="50" t="s">
        <v>18</v>
      </c>
      <c r="D28" s="21">
        <v>5284.00000000206</v>
      </c>
      <c r="E28" s="77" t="s">
        <v>101</v>
      </c>
      <c r="F28" s="90" t="s">
        <v>48</v>
      </c>
      <c r="G28" s="48">
        <v>1</v>
      </c>
      <c r="H28" s="48">
        <v>10</v>
      </c>
      <c r="I28" s="4">
        <f t="shared" si="1"/>
        <v>528.400000000206</v>
      </c>
      <c r="J28" s="21">
        <v>5284.00000000206</v>
      </c>
      <c r="K28" s="48"/>
    </row>
    <row r="29" spans="1:11" ht="13.5">
      <c r="A29" s="48">
        <v>46</v>
      </c>
      <c r="B29" s="77" t="s">
        <v>107</v>
      </c>
      <c r="C29" s="50" t="s">
        <v>18</v>
      </c>
      <c r="D29" s="21">
        <v>3087.94527974432</v>
      </c>
      <c r="E29" s="19" t="s">
        <v>40</v>
      </c>
      <c r="F29" s="90">
        <v>-0.6761123054602688</v>
      </c>
      <c r="G29" s="48">
        <v>3</v>
      </c>
      <c r="H29" s="48">
        <v>4</v>
      </c>
      <c r="I29" s="4">
        <f t="shared" si="1"/>
        <v>771.98631993608</v>
      </c>
      <c r="J29" s="21">
        <v>624568.0918579025</v>
      </c>
      <c r="K29" s="48"/>
    </row>
    <row r="30" spans="1:11" ht="13.5">
      <c r="A30" s="48">
        <v>47</v>
      </c>
      <c r="B30" s="49" t="s">
        <v>74</v>
      </c>
      <c r="C30" s="50" t="s">
        <v>18</v>
      </c>
      <c r="D30" s="21">
        <v>3042</v>
      </c>
      <c r="E30" s="77" t="s">
        <v>47</v>
      </c>
      <c r="F30" s="90">
        <v>-0.8367763051993348</v>
      </c>
      <c r="G30" s="48">
        <v>2</v>
      </c>
      <c r="H30" s="48">
        <v>12</v>
      </c>
      <c r="I30" s="4">
        <f t="shared" si="1"/>
        <v>253.5</v>
      </c>
      <c r="J30" s="21">
        <v>40059</v>
      </c>
      <c r="K30" s="48"/>
    </row>
    <row r="31" spans="1:11" ht="13.5">
      <c r="A31" s="48">
        <v>49</v>
      </c>
      <c r="B31" s="82" t="s">
        <v>60</v>
      </c>
      <c r="C31" s="20" t="s">
        <v>18</v>
      </c>
      <c r="D31" s="21">
        <v>2708.00000000291</v>
      </c>
      <c r="E31" s="19" t="s">
        <v>15</v>
      </c>
      <c r="F31" s="90">
        <v>-0.44176458462026336</v>
      </c>
      <c r="G31" s="48">
        <v>4</v>
      </c>
      <c r="H31" s="48">
        <v>4</v>
      </c>
      <c r="I31" s="4">
        <f t="shared" si="1"/>
        <v>677.0000000007275</v>
      </c>
      <c r="J31" s="21">
        <v>2029454.5016459788</v>
      </c>
      <c r="K31" s="48"/>
    </row>
    <row r="32" spans="1:11" ht="13.5">
      <c r="A32" s="48">
        <v>50</v>
      </c>
      <c r="B32" s="82" t="s">
        <v>13</v>
      </c>
      <c r="C32" s="20" t="s">
        <v>14</v>
      </c>
      <c r="D32" s="21">
        <v>2688</v>
      </c>
      <c r="E32" s="19" t="s">
        <v>15</v>
      </c>
      <c r="F32" s="90">
        <v>-0.07278371852362883</v>
      </c>
      <c r="G32" s="48">
        <v>15</v>
      </c>
      <c r="H32" s="48">
        <v>2</v>
      </c>
      <c r="I32" s="4">
        <f t="shared" si="1"/>
        <v>1344</v>
      </c>
      <c r="J32" s="21">
        <v>23154855</v>
      </c>
      <c r="K32" s="48"/>
    </row>
    <row r="33" spans="1:11" ht="13.5">
      <c r="A33" s="48">
        <v>52</v>
      </c>
      <c r="B33" s="49" t="s">
        <v>75</v>
      </c>
      <c r="C33" s="50" t="s">
        <v>18</v>
      </c>
      <c r="D33" s="21">
        <v>2169</v>
      </c>
      <c r="E33" s="51" t="s">
        <v>70</v>
      </c>
      <c r="F33" s="90">
        <v>-0.7971380471380471</v>
      </c>
      <c r="G33" s="48">
        <v>2</v>
      </c>
      <c r="H33" s="48">
        <v>362</v>
      </c>
      <c r="I33" s="4">
        <f t="shared" si="1"/>
        <v>5.99171270718232</v>
      </c>
      <c r="J33" s="21">
        <v>21013</v>
      </c>
      <c r="K33" s="48"/>
    </row>
    <row r="34" spans="1:11" ht="13.5">
      <c r="A34" s="48">
        <v>54</v>
      </c>
      <c r="B34" s="49" t="s">
        <v>32</v>
      </c>
      <c r="C34" s="50" t="s">
        <v>34</v>
      </c>
      <c r="D34" s="21">
        <v>1573</v>
      </c>
      <c r="E34" s="77" t="s">
        <v>33</v>
      </c>
      <c r="F34" s="90">
        <v>-0.5887581699346405</v>
      </c>
      <c r="G34" s="48">
        <v>9</v>
      </c>
      <c r="H34" s="48">
        <v>4</v>
      </c>
      <c r="I34" s="4">
        <f t="shared" si="1"/>
        <v>393.25</v>
      </c>
      <c r="J34" s="21">
        <v>800707</v>
      </c>
      <c r="K34" s="48"/>
    </row>
    <row r="35" spans="1:11" ht="13.5">
      <c r="A35" s="48">
        <v>57</v>
      </c>
      <c r="B35" s="82" t="s">
        <v>49</v>
      </c>
      <c r="C35" s="20" t="s">
        <v>18</v>
      </c>
      <c r="D35" s="21">
        <v>1397.00000000298</v>
      </c>
      <c r="E35" s="19" t="s">
        <v>40</v>
      </c>
      <c r="F35" s="90">
        <v>-0.20846036810758595</v>
      </c>
      <c r="G35" s="48">
        <v>5</v>
      </c>
      <c r="H35" s="48">
        <v>1</v>
      </c>
      <c r="I35" s="4">
        <f t="shared" si="1"/>
        <v>1397.00000000298</v>
      </c>
      <c r="J35" s="21">
        <v>420093.36038395815</v>
      </c>
      <c r="K35" s="48"/>
    </row>
    <row r="36" spans="1:11" ht="13.5">
      <c r="A36" s="48">
        <v>60</v>
      </c>
      <c r="B36" s="82" t="s">
        <v>37</v>
      </c>
      <c r="C36" s="20" t="s">
        <v>14</v>
      </c>
      <c r="D36" s="21">
        <v>1217.19186507162</v>
      </c>
      <c r="E36" s="19" t="s">
        <v>11</v>
      </c>
      <c r="F36" s="90">
        <v>-0.7512462620679808</v>
      </c>
      <c r="G36" s="48">
        <v>8</v>
      </c>
      <c r="H36" s="48">
        <v>1</v>
      </c>
      <c r="I36" s="4">
        <f t="shared" si="1"/>
        <v>1217.19186507162</v>
      </c>
      <c r="J36" s="21">
        <v>1082863.9692137612</v>
      </c>
      <c r="K36" s="48"/>
    </row>
    <row r="37" spans="1:11" ht="13.5">
      <c r="A37" s="48">
        <v>67</v>
      </c>
      <c r="B37" s="77" t="s">
        <v>86</v>
      </c>
      <c r="C37" s="50" t="s">
        <v>18</v>
      </c>
      <c r="D37" s="21">
        <v>904</v>
      </c>
      <c r="E37" s="77" t="s">
        <v>35</v>
      </c>
      <c r="F37" s="90" t="s">
        <v>48</v>
      </c>
      <c r="G37" s="48">
        <v>1</v>
      </c>
      <c r="H37" s="48">
        <v>1</v>
      </c>
      <c r="I37" s="4">
        <f t="shared" si="1"/>
        <v>904</v>
      </c>
      <c r="J37" s="21">
        <v>904</v>
      </c>
      <c r="K37" s="48"/>
    </row>
    <row r="38" spans="1:11" ht="13.5">
      <c r="A38" s="48">
        <v>70</v>
      </c>
      <c r="B38" s="82" t="s">
        <v>29</v>
      </c>
      <c r="C38" s="20" t="s">
        <v>18</v>
      </c>
      <c r="D38" s="21">
        <v>671</v>
      </c>
      <c r="E38" s="19" t="s">
        <v>25</v>
      </c>
      <c r="F38" s="90">
        <v>-0.7320287539936102</v>
      </c>
      <c r="G38" s="48">
        <v>12</v>
      </c>
      <c r="H38" s="48">
        <v>4</v>
      </c>
      <c r="I38" s="4">
        <f t="shared" si="1"/>
        <v>167.75</v>
      </c>
      <c r="J38" s="21">
        <v>3065501</v>
      </c>
      <c r="K38" s="48"/>
    </row>
    <row r="39" spans="1:11" ht="13.5">
      <c r="A39" s="48">
        <v>71</v>
      </c>
      <c r="B39" s="82" t="s">
        <v>72</v>
      </c>
      <c r="C39" s="20" t="s">
        <v>18</v>
      </c>
      <c r="D39" s="21">
        <v>664</v>
      </c>
      <c r="E39" s="19" t="s">
        <v>69</v>
      </c>
      <c r="F39" s="90">
        <v>-0.9172585669781931</v>
      </c>
      <c r="G39" s="48">
        <v>2</v>
      </c>
      <c r="H39" s="48">
        <v>1</v>
      </c>
      <c r="I39" s="4">
        <f t="shared" si="1"/>
        <v>664</v>
      </c>
      <c r="J39" s="21">
        <v>12229</v>
      </c>
      <c r="K39" s="48"/>
    </row>
    <row r="40" spans="1:11" ht="13.5">
      <c r="A40" s="48">
        <v>80</v>
      </c>
      <c r="B40" s="51" t="s">
        <v>31</v>
      </c>
      <c r="C40" s="50" t="s">
        <v>18</v>
      </c>
      <c r="D40" s="21">
        <v>310</v>
      </c>
      <c r="E40" s="52" t="s">
        <v>22</v>
      </c>
      <c r="F40" s="90">
        <v>-0.8953409858203917</v>
      </c>
      <c r="G40" s="48">
        <v>10</v>
      </c>
      <c r="H40" s="48">
        <v>1</v>
      </c>
      <c r="I40" s="4">
        <f t="shared" si="1"/>
        <v>310</v>
      </c>
      <c r="J40" s="21">
        <v>3696120</v>
      </c>
      <c r="K40" s="48"/>
    </row>
    <row r="41" spans="1:11" ht="13.5">
      <c r="A41" s="48">
        <v>83</v>
      </c>
      <c r="B41" s="19" t="s">
        <v>44</v>
      </c>
      <c r="C41" s="20" t="s">
        <v>42</v>
      </c>
      <c r="D41" s="21">
        <v>252</v>
      </c>
      <c r="E41" s="19" t="s">
        <v>47</v>
      </c>
      <c r="F41" s="90">
        <v>-0.744421906693712</v>
      </c>
      <c r="G41" s="48">
        <v>6</v>
      </c>
      <c r="H41" s="48">
        <v>2</v>
      </c>
      <c r="I41" s="4">
        <f t="shared" si="1"/>
        <v>126</v>
      </c>
      <c r="J41" s="21">
        <v>72186</v>
      </c>
      <c r="K41" s="48"/>
    </row>
    <row r="42" spans="1:11" ht="13.5">
      <c r="A42" s="48">
        <v>88</v>
      </c>
      <c r="B42" s="82" t="s">
        <v>53</v>
      </c>
      <c r="C42" s="20" t="s">
        <v>18</v>
      </c>
      <c r="D42" s="21">
        <v>184</v>
      </c>
      <c r="E42" s="19" t="s">
        <v>33</v>
      </c>
      <c r="F42" s="90">
        <v>-0.717357910906298</v>
      </c>
      <c r="G42" s="48">
        <v>5</v>
      </c>
      <c r="H42" s="48">
        <v>2</v>
      </c>
      <c r="I42" s="4">
        <f t="shared" si="1"/>
        <v>92</v>
      </c>
      <c r="J42" s="21">
        <v>413507</v>
      </c>
      <c r="K42" s="48"/>
    </row>
    <row r="43" spans="1:11" ht="13.5">
      <c r="A43" s="48">
        <v>90</v>
      </c>
      <c r="B43" s="82" t="s">
        <v>52</v>
      </c>
      <c r="C43" s="20" t="s">
        <v>14</v>
      </c>
      <c r="D43" s="21">
        <v>169</v>
      </c>
      <c r="E43" s="19" t="s">
        <v>40</v>
      </c>
      <c r="F43" s="90">
        <v>-0.71160409556314</v>
      </c>
      <c r="G43" s="48">
        <v>5</v>
      </c>
      <c r="H43" s="48">
        <v>1</v>
      </c>
      <c r="I43" s="4">
        <f t="shared" si="1"/>
        <v>169</v>
      </c>
      <c r="J43" s="21">
        <v>17213</v>
      </c>
      <c r="K43" s="48"/>
    </row>
    <row r="44" spans="1:11" ht="13.5">
      <c r="A44" s="48">
        <v>92</v>
      </c>
      <c r="B44" s="82" t="s">
        <v>103</v>
      </c>
      <c r="C44" s="20" t="s">
        <v>18</v>
      </c>
      <c r="D44" s="21">
        <v>155</v>
      </c>
      <c r="E44" s="19" t="s">
        <v>11</v>
      </c>
      <c r="F44" s="90">
        <v>-0.961624164397128</v>
      </c>
      <c r="G44" s="48">
        <v>7</v>
      </c>
      <c r="H44" s="48">
        <v>2</v>
      </c>
      <c r="I44" s="4">
        <f t="shared" si="1"/>
        <v>77.5</v>
      </c>
      <c r="J44" s="21">
        <v>1072888</v>
      </c>
      <c r="K44" s="48"/>
    </row>
    <row r="45" spans="1:11" ht="13.5">
      <c r="A45" s="48">
        <v>97</v>
      </c>
      <c r="B45" s="49" t="s">
        <v>102</v>
      </c>
      <c r="C45" s="50" t="s">
        <v>14</v>
      </c>
      <c r="D45" s="21">
        <v>77</v>
      </c>
      <c r="E45" s="77" t="s">
        <v>67</v>
      </c>
      <c r="F45" s="90">
        <v>-0.9946944119065666</v>
      </c>
      <c r="G45" s="48">
        <v>210</v>
      </c>
      <c r="H45" s="48">
        <v>1</v>
      </c>
      <c r="I45" s="4">
        <f t="shared" si="1"/>
        <v>77</v>
      </c>
      <c r="J45" s="21">
        <v>297942</v>
      </c>
      <c r="K45" s="48"/>
    </row>
    <row r="46" spans="1:11" ht="13.5">
      <c r="A46" s="48">
        <v>99</v>
      </c>
      <c r="B46" s="77" t="s">
        <v>108</v>
      </c>
      <c r="C46" s="50" t="s">
        <v>18</v>
      </c>
      <c r="D46" s="21">
        <v>20</v>
      </c>
      <c r="E46" s="19" t="s">
        <v>111</v>
      </c>
      <c r="F46" s="90" t="s">
        <v>48</v>
      </c>
      <c r="G46" s="48">
        <v>57</v>
      </c>
      <c r="H46" s="48">
        <v>1</v>
      </c>
      <c r="I46" s="4">
        <f t="shared" si="1"/>
        <v>20</v>
      </c>
      <c r="J46" s="21">
        <v>2923429</v>
      </c>
      <c r="K46" s="48"/>
    </row>
    <row r="47" spans="1:11" ht="13.5">
      <c r="A47" s="48"/>
      <c r="B47" s="77"/>
      <c r="D47" s="21"/>
      <c r="E47" s="19"/>
      <c r="F47" s="90"/>
      <c r="G47" s="48"/>
      <c r="H47" s="48"/>
      <c r="I47" s="4"/>
      <c r="J47" s="21"/>
      <c r="K47" s="48"/>
    </row>
    <row r="48" spans="1:10" ht="13.5">
      <c r="A48" s="20"/>
      <c r="B48" s="2" t="s">
        <v>24</v>
      </c>
      <c r="D48" s="21"/>
      <c r="E48" s="77"/>
      <c r="F48" s="90"/>
      <c r="G48" s="89"/>
      <c r="H48" s="89"/>
      <c r="I48" s="83"/>
      <c r="J48" s="91"/>
    </row>
    <row r="49" spans="1:11" ht="13.5">
      <c r="A49" s="48">
        <v>16</v>
      </c>
      <c r="B49" s="77" t="s">
        <v>80</v>
      </c>
      <c r="C49" s="50" t="s">
        <v>19</v>
      </c>
      <c r="D49" s="21">
        <v>92030.2454998348</v>
      </c>
      <c r="E49" s="77" t="s">
        <v>84</v>
      </c>
      <c r="F49" s="90" t="s">
        <v>48</v>
      </c>
      <c r="G49" s="48">
        <v>1</v>
      </c>
      <c r="H49" s="48">
        <v>73</v>
      </c>
      <c r="I49" s="4">
        <f aca="true" t="shared" si="2" ref="I49:I58">D49/H49</f>
        <v>1260.688294518285</v>
      </c>
      <c r="J49" s="21">
        <v>92030.2454998348</v>
      </c>
      <c r="K49" s="48"/>
    </row>
    <row r="50" spans="1:11" ht="13.5">
      <c r="A50" s="48">
        <v>19</v>
      </c>
      <c r="B50" s="77" t="s">
        <v>144</v>
      </c>
      <c r="C50" s="50" t="s">
        <v>93</v>
      </c>
      <c r="D50" s="21">
        <v>57357.9800000165</v>
      </c>
      <c r="E50" s="77" t="s">
        <v>40</v>
      </c>
      <c r="F50" s="90" t="s">
        <v>48</v>
      </c>
      <c r="G50" s="48">
        <v>1</v>
      </c>
      <c r="H50" s="48">
        <v>166</v>
      </c>
      <c r="I50" s="4">
        <f t="shared" si="2"/>
        <v>345.5300000000994</v>
      </c>
      <c r="J50" s="21">
        <v>57357.9800000165</v>
      </c>
      <c r="K50" s="48"/>
    </row>
    <row r="51" spans="1:11" ht="13.5">
      <c r="A51" s="48">
        <v>24</v>
      </c>
      <c r="B51" s="77" t="s">
        <v>79</v>
      </c>
      <c r="C51" s="50" t="s">
        <v>98</v>
      </c>
      <c r="D51" s="21">
        <v>21016.780061877</v>
      </c>
      <c r="E51" s="77" t="s">
        <v>35</v>
      </c>
      <c r="F51" s="90" t="s">
        <v>48</v>
      </c>
      <c r="G51" s="48">
        <v>1</v>
      </c>
      <c r="H51" s="48">
        <v>20</v>
      </c>
      <c r="I51" s="4">
        <f t="shared" si="2"/>
        <v>1050.8390030938501</v>
      </c>
      <c r="J51" s="21">
        <v>21016.780061877</v>
      </c>
      <c r="K51" s="48"/>
    </row>
    <row r="52" spans="1:11" ht="13.5">
      <c r="A52" s="48">
        <v>33</v>
      </c>
      <c r="B52" s="49" t="s">
        <v>106</v>
      </c>
      <c r="C52" s="50" t="s">
        <v>138</v>
      </c>
      <c r="D52" s="21">
        <v>7101.10999999894</v>
      </c>
      <c r="E52" s="77" t="s">
        <v>113</v>
      </c>
      <c r="F52" s="90" t="s">
        <v>48</v>
      </c>
      <c r="G52" s="89">
        <v>1</v>
      </c>
      <c r="H52" s="89">
        <v>3</v>
      </c>
      <c r="I52" s="4">
        <f t="shared" si="2"/>
        <v>2367.0366666663135</v>
      </c>
      <c r="J52" s="91">
        <v>7101.10999999894</v>
      </c>
      <c r="K52" s="89"/>
    </row>
    <row r="53" spans="1:11" ht="13.5">
      <c r="A53" s="48">
        <v>43</v>
      </c>
      <c r="B53" s="77" t="s">
        <v>88</v>
      </c>
      <c r="C53" s="50" t="s">
        <v>10</v>
      </c>
      <c r="D53" s="21">
        <v>3707</v>
      </c>
      <c r="E53" s="77" t="s">
        <v>23</v>
      </c>
      <c r="F53" s="90" t="s">
        <v>48</v>
      </c>
      <c r="G53" s="48">
        <v>1</v>
      </c>
      <c r="H53" s="48">
        <v>4</v>
      </c>
      <c r="I53" s="4">
        <f t="shared" si="2"/>
        <v>926.75</v>
      </c>
      <c r="J53" s="21">
        <v>3707</v>
      </c>
      <c r="K53" s="48"/>
    </row>
    <row r="54" spans="1:11" ht="13.5">
      <c r="A54" s="48">
        <v>59</v>
      </c>
      <c r="B54" s="77" t="s">
        <v>89</v>
      </c>
      <c r="C54" s="50" t="s">
        <v>100</v>
      </c>
      <c r="D54" s="21">
        <v>1271.77097234417</v>
      </c>
      <c r="E54" s="77" t="s">
        <v>83</v>
      </c>
      <c r="F54" s="90" t="s">
        <v>48</v>
      </c>
      <c r="G54" s="48">
        <v>1</v>
      </c>
      <c r="H54" s="48">
        <v>10</v>
      </c>
      <c r="I54" s="4">
        <f t="shared" si="2"/>
        <v>127.177097234417</v>
      </c>
      <c r="J54" s="21">
        <v>1271.77097234417</v>
      </c>
      <c r="K54" s="48"/>
    </row>
    <row r="55" spans="1:11" ht="13.5">
      <c r="A55" s="20">
        <v>63</v>
      </c>
      <c r="B55" s="77" t="s">
        <v>76</v>
      </c>
      <c r="C55" s="50" t="s">
        <v>95</v>
      </c>
      <c r="D55" s="21">
        <v>984</v>
      </c>
      <c r="E55" s="77" t="s">
        <v>113</v>
      </c>
      <c r="F55" s="90" t="s">
        <v>48</v>
      </c>
      <c r="G55" s="48">
        <v>1</v>
      </c>
      <c r="H55" s="48">
        <v>1</v>
      </c>
      <c r="I55" s="4">
        <f t="shared" si="2"/>
        <v>984</v>
      </c>
      <c r="J55" s="21">
        <v>984</v>
      </c>
      <c r="K55" s="48"/>
    </row>
    <row r="56" spans="1:11" ht="13.5">
      <c r="A56" s="20">
        <v>68</v>
      </c>
      <c r="B56" s="77" t="s">
        <v>81</v>
      </c>
      <c r="C56" s="50" t="s">
        <v>99</v>
      </c>
      <c r="D56" s="21">
        <v>794.999999997642</v>
      </c>
      <c r="E56" s="77" t="s">
        <v>82</v>
      </c>
      <c r="F56" s="90" t="s">
        <v>48</v>
      </c>
      <c r="G56" s="48">
        <v>1</v>
      </c>
      <c r="H56" s="48">
        <v>3</v>
      </c>
      <c r="I56" s="4">
        <f t="shared" si="2"/>
        <v>264.999999999214</v>
      </c>
      <c r="J56" s="21">
        <v>794.999999997642</v>
      </c>
      <c r="K56" s="48"/>
    </row>
    <row r="57" spans="1:11" ht="13.5">
      <c r="A57" s="48">
        <v>72</v>
      </c>
      <c r="B57" s="77" t="s">
        <v>91</v>
      </c>
      <c r="C57" s="50" t="s">
        <v>56</v>
      </c>
      <c r="D57" s="21">
        <v>658.000000000611</v>
      </c>
      <c r="E57" s="77" t="s">
        <v>25</v>
      </c>
      <c r="F57" s="90" t="s">
        <v>48</v>
      </c>
      <c r="G57" s="48">
        <v>1</v>
      </c>
      <c r="H57" s="48">
        <v>2</v>
      </c>
      <c r="I57" s="4">
        <f t="shared" si="2"/>
        <v>329.0000000003055</v>
      </c>
      <c r="J57" s="21">
        <v>658.000000000611</v>
      </c>
      <c r="K57" s="48"/>
    </row>
    <row r="58" spans="1:11" ht="13.5">
      <c r="A58" s="20">
        <v>95</v>
      </c>
      <c r="B58" s="77" t="s">
        <v>77</v>
      </c>
      <c r="C58" s="50" t="s">
        <v>96</v>
      </c>
      <c r="D58" s="21">
        <v>84.0000000009315</v>
      </c>
      <c r="E58" s="77" t="s">
        <v>23</v>
      </c>
      <c r="F58" s="90" t="s">
        <v>48</v>
      </c>
      <c r="G58" s="48">
        <v>1</v>
      </c>
      <c r="H58" s="48">
        <v>1</v>
      </c>
      <c r="I58" s="4">
        <f t="shared" si="2"/>
        <v>84.0000000009315</v>
      </c>
      <c r="J58" s="21">
        <v>84.0000000009315</v>
      </c>
      <c r="K58" s="48"/>
    </row>
    <row r="59" ht="13.5">
      <c r="A59" s="20"/>
    </row>
    <row r="60" spans="1:11" s="47" customFormat="1" ht="13.5">
      <c r="A60" s="20"/>
      <c r="B60" s="49"/>
      <c r="C60" s="50"/>
      <c r="D60" s="21"/>
      <c r="E60" s="77"/>
      <c r="F60" s="90"/>
      <c r="G60" s="89"/>
      <c r="H60" s="89"/>
      <c r="I60" s="3"/>
      <c r="J60" s="89"/>
      <c r="K60" s="9"/>
    </row>
    <row r="61" spans="1:10" ht="13.5">
      <c r="A61" s="78"/>
      <c r="B61" s="56" t="s">
        <v>26</v>
      </c>
      <c r="D61" s="53"/>
      <c r="E61" s="53"/>
      <c r="F61" s="95"/>
      <c r="G61" s="95"/>
      <c r="H61" s="96"/>
      <c r="I61" s="92"/>
      <c r="J61" s="93"/>
    </row>
    <row r="62" spans="1:10" ht="13.5">
      <c r="A62" s="78"/>
      <c r="B62" s="58" t="s">
        <v>114</v>
      </c>
      <c r="D62" s="53"/>
      <c r="E62" s="79"/>
      <c r="F62" s="95"/>
      <c r="G62" s="95"/>
      <c r="H62" s="96"/>
      <c r="I62" s="41"/>
      <c r="J62" s="59"/>
    </row>
    <row r="63" spans="1:10" ht="13.5">
      <c r="A63" s="78"/>
      <c r="B63" s="58"/>
      <c r="C63" s="76"/>
      <c r="D63" s="76"/>
      <c r="E63" s="79"/>
      <c r="F63" s="95"/>
      <c r="G63" s="95"/>
      <c r="H63" s="96"/>
      <c r="I63" s="60"/>
      <c r="J63" s="57"/>
    </row>
    <row r="64" spans="1:10" ht="13.5">
      <c r="A64" s="78"/>
      <c r="B64" s="58" t="str">
        <f>CONCATENATE(C64,C19)</f>
        <v>UK* films in top 15: 5</v>
      </c>
      <c r="C64" s="86" t="s">
        <v>54</v>
      </c>
      <c r="D64" s="76"/>
      <c r="E64" s="79"/>
      <c r="F64" s="95"/>
      <c r="G64" s="95"/>
      <c r="H64" s="96"/>
      <c r="I64" s="60"/>
      <c r="J64" s="57"/>
    </row>
    <row r="65" spans="1:10" ht="13.5">
      <c r="A65" s="78"/>
      <c r="B65" s="58"/>
      <c r="C65" s="53"/>
      <c r="D65" s="76"/>
      <c r="E65" s="79"/>
      <c r="F65" s="95"/>
      <c r="G65" s="95"/>
      <c r="H65" s="96"/>
      <c r="I65" s="60"/>
      <c r="J65" s="57"/>
    </row>
    <row r="66" spans="1:10" ht="13.5">
      <c r="A66" s="78"/>
      <c r="B66" s="58" t="str">
        <f>CONCATENATE(C66,J19)</f>
        <v>UK* share of top 15 gross:  46.1%</v>
      </c>
      <c r="C66" s="87" t="s">
        <v>55</v>
      </c>
      <c r="D66" s="76"/>
      <c r="E66" s="79"/>
      <c r="F66" s="95"/>
      <c r="G66" s="95"/>
      <c r="H66" s="96"/>
      <c r="I66" s="60"/>
      <c r="J66" s="57"/>
    </row>
    <row r="67" spans="1:10" ht="13.5">
      <c r="A67" s="78"/>
      <c r="C67" s="76"/>
      <c r="D67" s="76"/>
      <c r="E67" s="79"/>
      <c r="F67" s="95"/>
      <c r="G67" s="95"/>
      <c r="H67" s="96"/>
      <c r="I67" s="62"/>
      <c r="J67" s="61"/>
    </row>
    <row r="68" spans="1:10" ht="13.5">
      <c r="A68" s="78"/>
      <c r="B68" s="58" t="s">
        <v>115</v>
      </c>
      <c r="C68" s="76"/>
      <c r="D68" s="76"/>
      <c r="E68" s="79"/>
      <c r="F68" s="95"/>
      <c r="G68" s="95"/>
      <c r="H68" s="96"/>
      <c r="I68" s="62"/>
      <c r="J68" s="61"/>
    </row>
    <row r="69" spans="1:10" ht="13.5">
      <c r="A69" s="48"/>
      <c r="B69" s="58"/>
      <c r="C69" s="76"/>
      <c r="D69" s="76"/>
      <c r="E69" s="79"/>
      <c r="F69" s="95"/>
      <c r="G69" s="95"/>
      <c r="H69" s="96"/>
      <c r="I69" s="62"/>
      <c r="J69" s="61"/>
    </row>
    <row r="70" spans="1:10" ht="13.5">
      <c r="A70" s="48"/>
      <c r="B70" s="58" t="s">
        <v>116</v>
      </c>
      <c r="C70" s="76"/>
      <c r="D70" s="76"/>
      <c r="E70" s="79"/>
      <c r="F70" s="95"/>
      <c r="G70" s="95"/>
      <c r="H70" s="96"/>
      <c r="I70" s="62"/>
      <c r="J70" s="61"/>
    </row>
    <row r="71" spans="1:10" ht="13.5">
      <c r="A71" s="48"/>
      <c r="B71" s="58"/>
      <c r="C71" s="76"/>
      <c r="D71" s="76"/>
      <c r="E71" s="79"/>
      <c r="F71" s="95"/>
      <c r="G71" s="95"/>
      <c r="H71" s="96"/>
      <c r="I71" s="62"/>
      <c r="J71" s="61"/>
    </row>
    <row r="72" spans="1:10" ht="13.5">
      <c r="A72" s="48"/>
      <c r="B72" s="58" t="s">
        <v>117</v>
      </c>
      <c r="C72" s="76"/>
      <c r="D72" s="76"/>
      <c r="E72" s="79"/>
      <c r="F72" s="95"/>
      <c r="G72" s="95"/>
      <c r="H72" s="96"/>
      <c r="I72" s="62"/>
      <c r="J72" s="61"/>
    </row>
    <row r="73" spans="1:10" ht="13.5">
      <c r="A73" s="55"/>
      <c r="B73" s="58"/>
      <c r="C73" s="76"/>
      <c r="D73" s="53"/>
      <c r="E73" s="79"/>
      <c r="F73" s="79"/>
      <c r="G73" s="80"/>
      <c r="H73" s="80"/>
      <c r="I73" s="62"/>
      <c r="J73" s="61"/>
    </row>
    <row r="74" spans="1:10" ht="13.5">
      <c r="A74" s="55"/>
      <c r="B74" s="75" t="s">
        <v>28</v>
      </c>
      <c r="C74" s="76"/>
      <c r="D74" s="20"/>
      <c r="E74" s="53"/>
      <c r="F74" s="53"/>
      <c r="G74" s="40"/>
      <c r="H74" s="40"/>
      <c r="I74" s="64"/>
      <c r="J74" s="64"/>
    </row>
    <row r="75" spans="1:10" ht="13.5">
      <c r="A75" s="55"/>
      <c r="B75" s="65"/>
      <c r="D75" s="4"/>
      <c r="E75" s="53"/>
      <c r="F75" s="53"/>
      <c r="G75" s="40"/>
      <c r="H75" s="40"/>
      <c r="I75" s="64"/>
      <c r="J75" s="64"/>
    </row>
    <row r="76" spans="1:10" ht="13.5">
      <c r="A76" s="55"/>
      <c r="B76" s="66" t="s">
        <v>27</v>
      </c>
      <c r="D76" s="4"/>
      <c r="E76" s="53"/>
      <c r="F76" s="53"/>
      <c r="G76" s="40"/>
      <c r="H76" s="40"/>
      <c r="I76" s="64"/>
      <c r="J76" s="64"/>
    </row>
    <row r="77" spans="1:10" ht="13.5">
      <c r="A77" s="55"/>
      <c r="B77" s="85" t="s">
        <v>119</v>
      </c>
      <c r="D77" s="4"/>
      <c r="E77" s="53"/>
      <c r="F77" s="53"/>
      <c r="G77" s="40"/>
      <c r="H77" s="40"/>
      <c r="I77" s="64"/>
      <c r="J77" s="64"/>
    </row>
    <row r="78" spans="1:10" ht="13.5">
      <c r="A78" s="54"/>
      <c r="B78" s="85" t="s">
        <v>120</v>
      </c>
      <c r="D78" s="4"/>
      <c r="E78" s="53"/>
      <c r="F78" s="53"/>
      <c r="G78" s="40"/>
      <c r="H78" s="40"/>
      <c r="I78" s="64"/>
      <c r="J78" s="64"/>
    </row>
    <row r="79" spans="1:10" ht="13.5">
      <c r="A79" s="54"/>
      <c r="B79" s="85" t="s">
        <v>121</v>
      </c>
      <c r="D79" s="4"/>
      <c r="E79" s="53"/>
      <c r="F79" s="53"/>
      <c r="G79" s="40"/>
      <c r="H79" s="40"/>
      <c r="I79" s="64"/>
      <c r="J79" s="64"/>
    </row>
    <row r="80" spans="1:10" ht="13.5">
      <c r="A80" s="54"/>
      <c r="B80" s="85"/>
      <c r="D80" s="4"/>
      <c r="E80" s="53"/>
      <c r="F80" s="53"/>
      <c r="G80" s="40"/>
      <c r="H80" s="40"/>
      <c r="I80" s="64"/>
      <c r="J80" s="64"/>
    </row>
    <row r="81" spans="1:10" ht="13.5">
      <c r="A81" s="54"/>
      <c r="B81" s="66" t="s">
        <v>30</v>
      </c>
      <c r="D81" s="4"/>
      <c r="E81" s="53"/>
      <c r="F81" s="53"/>
      <c r="G81" s="40"/>
      <c r="H81" s="40"/>
      <c r="I81" s="41"/>
      <c r="J81" s="41"/>
    </row>
    <row r="82" spans="1:10" ht="13.5">
      <c r="A82" s="54"/>
      <c r="B82" s="67" t="s">
        <v>118</v>
      </c>
      <c r="E82" s="68"/>
      <c r="H82" s="40"/>
      <c r="I82" s="41"/>
      <c r="J82" s="41"/>
    </row>
    <row r="83" spans="1:10" ht="13.5">
      <c r="A83" s="63"/>
      <c r="F83" s="6"/>
      <c r="G83" s="40"/>
      <c r="H83" s="40"/>
      <c r="I83" s="41"/>
      <c r="J83" s="41"/>
    </row>
    <row r="84" spans="1:10" ht="13.5">
      <c r="A84" s="63"/>
      <c r="B84" s="68"/>
      <c r="G84" s="78"/>
      <c r="H84" s="78"/>
      <c r="I84" s="23"/>
      <c r="J84" s="78"/>
    </row>
    <row r="85" spans="1:10" ht="13.5">
      <c r="A85" s="63"/>
      <c r="B85" s="71" t="s">
        <v>145</v>
      </c>
      <c r="G85" s="78"/>
      <c r="H85" s="78"/>
      <c r="I85" s="23"/>
      <c r="J85" s="78"/>
    </row>
    <row r="86" spans="1:10" ht="13.5">
      <c r="A86" s="63"/>
      <c r="B86" s="77" t="s">
        <v>122</v>
      </c>
      <c r="C86" s="50" t="s">
        <v>18</v>
      </c>
      <c r="D86" s="21" t="s">
        <v>48</v>
      </c>
      <c r="E86" s="52" t="s">
        <v>47</v>
      </c>
      <c r="F86"/>
      <c r="G86"/>
      <c r="H86" s="78"/>
      <c r="I86" s="23"/>
      <c r="J86" s="78"/>
    </row>
    <row r="87" spans="1:10" ht="13.5">
      <c r="A87" s="63"/>
      <c r="B87" s="77" t="s">
        <v>123</v>
      </c>
      <c r="C87" s="50" t="s">
        <v>19</v>
      </c>
      <c r="D87" s="21" t="s">
        <v>48</v>
      </c>
      <c r="E87" s="52" t="s">
        <v>68</v>
      </c>
      <c r="F87"/>
      <c r="G87"/>
      <c r="H87" s="78"/>
      <c r="I87" s="23"/>
      <c r="J87" s="78"/>
    </row>
    <row r="88" spans="1:10" ht="13.5">
      <c r="A88" s="63"/>
      <c r="B88" s="77" t="s">
        <v>124</v>
      </c>
      <c r="C88" s="50" t="s">
        <v>18</v>
      </c>
      <c r="D88" s="21" t="s">
        <v>48</v>
      </c>
      <c r="E88" s="19" t="s">
        <v>40</v>
      </c>
      <c r="F88"/>
      <c r="G88"/>
      <c r="H88" s="78"/>
      <c r="I88" s="23"/>
      <c r="J88" s="78"/>
    </row>
    <row r="89" spans="1:10" ht="13.5">
      <c r="A89" s="63"/>
      <c r="B89" s="77" t="s">
        <v>125</v>
      </c>
      <c r="C89" s="50" t="s">
        <v>10</v>
      </c>
      <c r="D89" s="21" t="s">
        <v>48</v>
      </c>
      <c r="E89" s="52" t="s">
        <v>134</v>
      </c>
      <c r="F89"/>
      <c r="G89"/>
      <c r="H89" s="78"/>
      <c r="I89" s="23"/>
      <c r="J89" s="78"/>
    </row>
    <row r="90" spans="1:10" ht="13.5">
      <c r="A90" s="63"/>
      <c r="B90" s="77" t="s">
        <v>126</v>
      </c>
      <c r="C90" s="50" t="s">
        <v>10</v>
      </c>
      <c r="D90" s="21" t="s">
        <v>48</v>
      </c>
      <c r="E90" s="52" t="s">
        <v>135</v>
      </c>
      <c r="F90"/>
      <c r="G90"/>
      <c r="H90" s="78"/>
      <c r="I90" s="23"/>
      <c r="J90" s="78"/>
    </row>
    <row r="91" spans="1:10" ht="13.5">
      <c r="A91" s="63"/>
      <c r="B91" s="77" t="s">
        <v>127</v>
      </c>
      <c r="C91" s="50" t="s">
        <v>138</v>
      </c>
      <c r="D91" s="21" t="s">
        <v>48</v>
      </c>
      <c r="E91" s="52" t="s">
        <v>113</v>
      </c>
      <c r="F91"/>
      <c r="G91"/>
      <c r="H91" s="78"/>
      <c r="I91" s="23"/>
      <c r="J91" s="78"/>
    </row>
    <row r="92" spans="1:10" ht="13.5">
      <c r="A92" s="63"/>
      <c r="B92" s="77" t="s">
        <v>141</v>
      </c>
      <c r="C92" s="50" t="s">
        <v>19</v>
      </c>
      <c r="D92" s="21" t="s">
        <v>48</v>
      </c>
      <c r="E92" s="52" t="s">
        <v>132</v>
      </c>
      <c r="F92"/>
      <c r="G92"/>
      <c r="H92" s="78"/>
      <c r="I92" s="23"/>
      <c r="J92" s="78"/>
    </row>
    <row r="93" spans="1:10" ht="13.5">
      <c r="A93" s="78"/>
      <c r="B93" s="77" t="s">
        <v>128</v>
      </c>
      <c r="C93" s="50" t="s">
        <v>140</v>
      </c>
      <c r="D93" s="21" t="s">
        <v>48</v>
      </c>
      <c r="E93" s="52" t="s">
        <v>136</v>
      </c>
      <c r="F93"/>
      <c r="G93"/>
      <c r="H93" s="78"/>
      <c r="I93" s="23"/>
      <c r="J93" s="78"/>
    </row>
    <row r="94" spans="1:10" ht="13.5">
      <c r="A94" s="78"/>
      <c r="B94" s="77" t="s">
        <v>142</v>
      </c>
      <c r="C94" s="50" t="s">
        <v>94</v>
      </c>
      <c r="D94" s="21" t="s">
        <v>48</v>
      </c>
      <c r="E94" s="19" t="s">
        <v>40</v>
      </c>
      <c r="F94"/>
      <c r="G94"/>
      <c r="H94" s="78"/>
      <c r="I94" s="23"/>
      <c r="J94" s="78"/>
    </row>
    <row r="95" spans="1:10" ht="13.5">
      <c r="A95" s="78"/>
      <c r="B95" s="77" t="s">
        <v>143</v>
      </c>
      <c r="C95" s="50" t="s">
        <v>98</v>
      </c>
      <c r="D95" s="21" t="s">
        <v>48</v>
      </c>
      <c r="E95" s="52" t="s">
        <v>137</v>
      </c>
      <c r="F95"/>
      <c r="G95"/>
      <c r="H95" s="78"/>
      <c r="I95" s="23"/>
      <c r="J95" s="78"/>
    </row>
    <row r="96" spans="1:10" ht="13.5">
      <c r="A96" s="78"/>
      <c r="B96" s="77" t="s">
        <v>139</v>
      </c>
      <c r="C96" s="50" t="s">
        <v>19</v>
      </c>
      <c r="D96" s="21" t="s">
        <v>48</v>
      </c>
      <c r="E96" s="52" t="s">
        <v>133</v>
      </c>
      <c r="F96"/>
      <c r="G96"/>
      <c r="H96" s="78"/>
      <c r="I96" s="23"/>
      <c r="J96" s="78"/>
    </row>
    <row r="97" spans="1:10" ht="13.5">
      <c r="A97" s="78"/>
      <c r="B97" s="77" t="s">
        <v>129</v>
      </c>
      <c r="C97" s="50" t="s">
        <v>18</v>
      </c>
      <c r="D97" s="21" t="s">
        <v>48</v>
      </c>
      <c r="E97" s="19" t="s">
        <v>112</v>
      </c>
      <c r="F97"/>
      <c r="G97"/>
      <c r="H97" s="78"/>
      <c r="I97" s="23"/>
      <c r="J97" s="78"/>
    </row>
    <row r="98" spans="1:10" ht="13.5">
      <c r="A98" s="78"/>
      <c r="B98" s="77" t="s">
        <v>130</v>
      </c>
      <c r="C98" s="50" t="s">
        <v>94</v>
      </c>
      <c r="D98" s="21" t="s">
        <v>48</v>
      </c>
      <c r="E98" s="52" t="s">
        <v>67</v>
      </c>
      <c r="F98"/>
      <c r="G98"/>
      <c r="H98" s="78"/>
      <c r="I98" s="23"/>
      <c r="J98" s="78"/>
    </row>
    <row r="99" spans="1:10" ht="13.5">
      <c r="A99" s="78"/>
      <c r="B99" s="77" t="s">
        <v>131</v>
      </c>
      <c r="C99" s="50" t="s">
        <v>19</v>
      </c>
      <c r="D99" s="21" t="s">
        <v>48</v>
      </c>
      <c r="E99" s="52" t="s">
        <v>132</v>
      </c>
      <c r="F99"/>
      <c r="G99"/>
      <c r="H99" s="78"/>
      <c r="I99" s="23"/>
      <c r="J99" s="78"/>
    </row>
    <row r="100" spans="1:10" ht="13.5">
      <c r="A100" s="78"/>
      <c r="F100"/>
      <c r="G100"/>
      <c r="H100" s="78"/>
      <c r="I100" s="23"/>
      <c r="J100" s="78"/>
    </row>
    <row r="101" spans="1:10" ht="13.5">
      <c r="A101" s="78"/>
      <c r="B101" s="77"/>
      <c r="F101"/>
      <c r="G101"/>
      <c r="H101" s="78"/>
      <c r="I101" s="23"/>
      <c r="J101" s="78"/>
    </row>
    <row r="102" spans="1:10" ht="13.5">
      <c r="A102" s="78"/>
      <c r="F102"/>
      <c r="G102"/>
      <c r="H102" s="78"/>
      <c r="I102" s="23"/>
      <c r="J102" s="78"/>
    </row>
    <row r="103" spans="1:10" ht="13.5">
      <c r="A103" s="78"/>
      <c r="G103" s="78"/>
      <c r="H103" s="78"/>
      <c r="I103" s="23"/>
      <c r="J103" s="78"/>
    </row>
    <row r="104" spans="1:10" ht="13.5">
      <c r="A104" s="78"/>
      <c r="B104" s="49"/>
      <c r="I104" s="23"/>
      <c r="J104" s="78"/>
    </row>
    <row r="105" spans="1:10" ht="13.5">
      <c r="A105" s="78"/>
      <c r="B105" s="49"/>
      <c r="I105" s="23"/>
      <c r="J105" s="78"/>
    </row>
    <row r="106" ht="13.5">
      <c r="B106" s="49"/>
    </row>
    <row r="107" ht="13.5">
      <c r="B107" s="4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CADEI</dc:creator>
  <cp:keywords/>
  <dc:description/>
  <cp:lastModifiedBy>Clarissa Jacob</cp:lastModifiedBy>
  <dcterms:created xsi:type="dcterms:W3CDTF">2016-08-09T14:04:38Z</dcterms:created>
  <dcterms:modified xsi:type="dcterms:W3CDTF">2016-11-08T16:55:49Z</dcterms:modified>
  <cp:category/>
  <cp:version/>
  <cp:contentType/>
  <cp:contentStatus/>
</cp:coreProperties>
</file>