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7209376\Desktop\Factsheets\New folder\v3 BFI\"/>
    </mc:Choice>
  </mc:AlternateContent>
  <bookViews>
    <workbookView xWindow="0" yWindow="0" windowWidth="19200" windowHeight="10995"/>
  </bookViews>
  <sheets>
    <sheet name="Video Game Tax Relief Stencil" sheetId="2" r:id="rId1"/>
    <sheet name="Video Game Tax Relief Checklist" sheetId="6" r:id="rId2"/>
    <sheet name="Video Game Computation Stencil" sheetId="5" r:id="rId3"/>
    <sheet name="Video Game Expenditure" sheetId="1" r:id="rId4"/>
  </sheets>
  <definedNames>
    <definedName name="_xlnm._FilterDatabase" localSheetId="3" hidden="1">'Video Game Expenditure'!#REF!</definedName>
    <definedName name="Conditions">'Video Game Expenditure'!#REF!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5" l="1"/>
  <c r="H35" i="5"/>
  <c r="F40" i="5" l="1"/>
  <c r="G40" i="5" s="1"/>
  <c r="H40" i="5" s="1"/>
  <c r="F32" i="5"/>
  <c r="G32" i="5"/>
  <c r="H32" i="5"/>
  <c r="D14" i="5" l="1"/>
  <c r="H43" i="5"/>
  <c r="H31" i="5"/>
  <c r="H33" i="5" s="1"/>
  <c r="H23" i="5"/>
  <c r="H24" i="5" s="1"/>
  <c r="H34" i="5" s="1"/>
  <c r="H14" i="5"/>
  <c r="G43" i="5"/>
  <c r="G31" i="5"/>
  <c r="G33" i="5" s="1"/>
  <c r="G23" i="5"/>
  <c r="G24" i="5" s="1"/>
  <c r="G34" i="5" s="1"/>
  <c r="G14" i="5"/>
  <c r="F43" i="5"/>
  <c r="F31" i="5"/>
  <c r="F33" i="5" s="1"/>
  <c r="F23" i="5"/>
  <c r="F24" i="5" s="1"/>
  <c r="F34" i="5" s="1"/>
  <c r="G35" i="5" s="1"/>
  <c r="F14" i="5"/>
  <c r="E43" i="5"/>
  <c r="E31" i="5"/>
  <c r="E23" i="5"/>
  <c r="E24" i="5" s="1"/>
  <c r="E34" i="5" s="1"/>
  <c r="F35" i="5" s="1"/>
  <c r="E14" i="5"/>
  <c r="H36" i="5" l="1"/>
  <c r="G36" i="5"/>
  <c r="F36" i="5"/>
  <c r="D13" i="5" l="1"/>
  <c r="E12" i="5" s="1"/>
  <c r="E13" i="5" l="1"/>
  <c r="F12" i="5" s="1"/>
  <c r="D43" i="5"/>
  <c r="F13" i="5" l="1"/>
  <c r="G12" i="5" s="1"/>
  <c r="G13" i="5" s="1"/>
  <c r="H12" i="5" s="1"/>
  <c r="H13" i="5" s="1"/>
  <c r="D23" i="5"/>
  <c r="D24" i="5" s="1"/>
  <c r="D34" i="5" s="1"/>
  <c r="E35" i="5" s="1"/>
  <c r="E36" i="5" s="1"/>
  <c r="D36" i="5" l="1"/>
  <c r="D16" i="5" l="1"/>
  <c r="D18" i="5" s="1"/>
  <c r="D31" i="5"/>
  <c r="E15" i="5" l="1"/>
  <c r="E16" i="5" s="1"/>
  <c r="E18" i="5" s="1"/>
  <c r="D33" i="5"/>
  <c r="E32" i="5"/>
  <c r="E33" i="5" s="1"/>
  <c r="D37" i="5"/>
  <c r="D39" i="5" s="1"/>
  <c r="D41" i="5" s="1"/>
  <c r="G53" i="1"/>
  <c r="G55" i="1" s="1"/>
  <c r="H53" i="1"/>
  <c r="H55" i="1" s="1"/>
  <c r="E37" i="5" l="1"/>
  <c r="E39" i="5" s="1"/>
  <c r="E41" i="5" s="1"/>
  <c r="F15" i="5"/>
  <c r="F16" i="5" s="1"/>
  <c r="F18" i="5" s="1"/>
  <c r="B53" i="1"/>
  <c r="B55" i="1" s="1"/>
  <c r="C53" i="1"/>
  <c r="C55" i="1" s="1"/>
  <c r="D53" i="1"/>
  <c r="D55" i="1" s="1"/>
  <c r="E53" i="1"/>
  <c r="E55" i="1" s="1"/>
  <c r="F53" i="1"/>
  <c r="F55" i="1" s="1"/>
  <c r="G15" i="5" l="1"/>
  <c r="F37" i="5"/>
  <c r="F39" i="5" s="1"/>
  <c r="F41" i="5" s="1"/>
  <c r="B1" i="1"/>
  <c r="E1" i="1"/>
  <c r="G16" i="5" l="1"/>
  <c r="G18" i="5" s="1"/>
  <c r="G37" i="5" l="1"/>
  <c r="G39" i="5" s="1"/>
  <c r="G41" i="5" s="1"/>
  <c r="H15" i="5"/>
  <c r="H16" i="5" s="1"/>
  <c r="H18" i="5" l="1"/>
  <c r="H37" i="5" s="1"/>
  <c r="H39" i="5" s="1"/>
  <c r="H41" i="5" s="1"/>
</calcChain>
</file>

<file path=xl/sharedStrings.xml><?xml version="1.0" encoding="utf-8"?>
<sst xmlns="http://schemas.openxmlformats.org/spreadsheetml/2006/main" count="226" uniqueCount="210">
  <si>
    <t>Total</t>
  </si>
  <si>
    <t>Financing</t>
  </si>
  <si>
    <t>Distribution</t>
  </si>
  <si>
    <t>Marketing</t>
  </si>
  <si>
    <t>Comments</t>
  </si>
  <si>
    <t>Total Core Expenditure</t>
  </si>
  <si>
    <t>Total expenditure</t>
  </si>
  <si>
    <t>Expenditure</t>
  </si>
  <si>
    <t xml:space="preserve">Apportionment basis </t>
  </si>
  <si>
    <t>Accounting Period</t>
  </si>
  <si>
    <t>Publicity</t>
  </si>
  <si>
    <t>Production name</t>
  </si>
  <si>
    <t>£</t>
  </si>
  <si>
    <t>Non Core Expenditure</t>
  </si>
  <si>
    <t>NB: Expenditure not paid within 4 months of the accounting period end cannot be included in the claim.</t>
  </si>
  <si>
    <t>Examples include:</t>
  </si>
  <si>
    <t>Production Period</t>
  </si>
  <si>
    <t>Release date</t>
  </si>
  <si>
    <t>Gifts</t>
  </si>
  <si>
    <t>Entertainment</t>
  </si>
  <si>
    <t>no</t>
  </si>
  <si>
    <t>TC6</t>
  </si>
  <si>
    <t>Loss surrendered</t>
  </si>
  <si>
    <t>TC5</t>
  </si>
  <si>
    <t>Surrenderable loss</t>
  </si>
  <si>
    <t>TC4</t>
  </si>
  <si>
    <t>Total amount previously surrendered</t>
  </si>
  <si>
    <t>TC3</t>
  </si>
  <si>
    <t>Available loss before surrender</t>
  </si>
  <si>
    <t>TC2</t>
  </si>
  <si>
    <t>Enter as minus figure</t>
  </si>
  <si>
    <t>Relevant unused loss brought forward</t>
  </si>
  <si>
    <t>TC1</t>
  </si>
  <si>
    <t>Tax Credit</t>
  </si>
  <si>
    <t>Profit/loss of current period (after additional deduction)</t>
  </si>
  <si>
    <t>Additional deduction</t>
  </si>
  <si>
    <t>AD17</t>
  </si>
  <si>
    <t>AD16</t>
  </si>
  <si>
    <t>AD15</t>
  </si>
  <si>
    <t>Enhanceable expenditure incurred at end of previous period</t>
  </si>
  <si>
    <t>AD14</t>
  </si>
  <si>
    <t>Lesser of AD3 and AD6</t>
  </si>
  <si>
    <t>Enhanceable expenditure incurred to date</t>
  </si>
  <si>
    <t>AD13</t>
  </si>
  <si>
    <t>Non-core expenditure brought into account for current period</t>
  </si>
  <si>
    <t>AD12</t>
  </si>
  <si>
    <t>Total non-core expenditure at end of previous period</t>
  </si>
  <si>
    <t>AD11</t>
  </si>
  <si>
    <t>Total non-core expenditure incurred to date</t>
  </si>
  <si>
    <t>AD10</t>
  </si>
  <si>
    <t>AD9</t>
  </si>
  <si>
    <t>AD8</t>
  </si>
  <si>
    <t>AD7</t>
  </si>
  <si>
    <t>AD5 multipled by 80%</t>
  </si>
  <si>
    <t>80% of total core expenditure incurred to date</t>
  </si>
  <si>
    <t>AD6</t>
  </si>
  <si>
    <t>AD3 plus AD4</t>
  </si>
  <si>
    <t>Total core expenditure incurred to date</t>
  </si>
  <si>
    <t>AD5</t>
  </si>
  <si>
    <t>AD4</t>
  </si>
  <si>
    <t>AD3</t>
  </si>
  <si>
    <t>AD2</t>
  </si>
  <si>
    <t>Planned or final total core expenditure</t>
  </si>
  <si>
    <t>AD1</t>
  </si>
  <si>
    <t>Additional deduction and taxable profit after additional deduction</t>
  </si>
  <si>
    <t>TP8 minus TP5 plus TP9; if loss enter as minus figure</t>
  </si>
  <si>
    <t>Profit/loss of current period (before additional deduction)</t>
  </si>
  <si>
    <t>TP10</t>
  </si>
  <si>
    <t>Enter net addition as positive &amp; net deduction as negative</t>
  </si>
  <si>
    <t>Net corporation tax adjustments</t>
  </si>
  <si>
    <t>TP9</t>
  </si>
  <si>
    <t>TP6 minus TP7</t>
  </si>
  <si>
    <t>Income brought into account for current period</t>
  </si>
  <si>
    <t>TP8</t>
  </si>
  <si>
    <t>Proportion of estimated total income treated as earned at end of previous period</t>
  </si>
  <si>
    <t>TP7</t>
  </si>
  <si>
    <t>TP3/TP2 multiplied by TP1</t>
  </si>
  <si>
    <t>Proportion of estimated total income treated as earned at end of current period</t>
  </si>
  <si>
    <t>TP6</t>
  </si>
  <si>
    <t>TP3 minus TP4</t>
  </si>
  <si>
    <t>Costs brought into account for current period</t>
  </si>
  <si>
    <t>TP5</t>
  </si>
  <si>
    <t>Total costs incurred (and represented in work in progress) at end of previous period</t>
  </si>
  <si>
    <t>TP4</t>
  </si>
  <si>
    <t>TP3</t>
  </si>
  <si>
    <t>TP2</t>
  </si>
  <si>
    <t>TP1</t>
  </si>
  <si>
    <t>Taxable profit before
additional deduction</t>
  </si>
  <si>
    <t>Notes</t>
  </si>
  <si>
    <t>Ref</t>
  </si>
  <si>
    <t>Core expenditure excludes amounts unapid within 4 months of the APE</t>
  </si>
  <si>
    <t>Accounting period end (APE)</t>
  </si>
  <si>
    <t xml:space="preserve">Please see https://www.gov.uk/guidance/corporation-tax-creative-industry-tax-reliefs for further guidance </t>
  </si>
  <si>
    <t>The Computation &amp; Expenditure Breakdown stencils are designed to help you make your claim and provide the level of detail HMRC require to accurately review the claim in a timely manner.</t>
  </si>
  <si>
    <t>NB: Please note Total Core Expenditure + Total Non Core Expenditure should equal Total Expenditure. Please provide an explanation if this is not the case</t>
  </si>
  <si>
    <t>Income of which is a State Aid</t>
  </si>
  <si>
    <t>Total Income</t>
  </si>
  <si>
    <t>The following items are normally considered non core expenditure. Please provide comments otherwise</t>
  </si>
  <si>
    <t>Accountancy - Making the claim and filing the return</t>
  </si>
  <si>
    <t>Minus Expenditure not paid 4 months after APE</t>
  </si>
  <si>
    <t>NB: Total Core Expenditure should equal Total EEA Core + Total Non EEA Core Expenditure</t>
  </si>
  <si>
    <t>Total EEA Core Expenditure</t>
  </si>
  <si>
    <t>Total Non EEA Core Expenditure</t>
  </si>
  <si>
    <t>Please complete the computation and expenditure breakdown for each production</t>
  </si>
  <si>
    <t>Tour Booking</t>
  </si>
  <si>
    <t>Expenditure qualifying for RDEC and/or on which R&amp;D tax relief has been claimed</t>
  </si>
  <si>
    <t>Non-EEA core expenditure incurred to date</t>
  </si>
  <si>
    <t>EEA core expenditure incurred to date</t>
  </si>
  <si>
    <t>Planned or final total EEA core expenditure</t>
  </si>
  <si>
    <t>Costs incurred (and represented in work in progress) to date</t>
  </si>
  <si>
    <t>25% of TC5</t>
  </si>
  <si>
    <t>Video game tax credit</t>
  </si>
  <si>
    <t>Lesser of (AD16 minus TC3) and TC2, ignoring minus sign</t>
  </si>
  <si>
    <t>(AD19 plus TC1) or nil, if result is not a minus figure</t>
  </si>
  <si>
    <t>TP10 minus AD18; if loss enter as minus figure</t>
  </si>
  <si>
    <t>AD19</t>
  </si>
  <si>
    <t>AD16 minus AD17</t>
  </si>
  <si>
    <t>AD18</t>
  </si>
  <si>
    <t>AD13 minus AD14</t>
  </si>
  <si>
    <t>Sum of AD7 to AD12 inclusive</t>
  </si>
  <si>
    <t>Non-development expenditure incurred to date</t>
  </si>
  <si>
    <t>Post-release maintenance expenditure incurred to date</t>
  </si>
  <si>
    <t>Debugging expenditure incurred to date</t>
  </si>
  <si>
    <t>If sub-contractor payments &gt; 1m, total minus £1m</t>
  </si>
  <si>
    <t>Excess of sub-contractor payments</t>
  </si>
  <si>
    <t>Initial concept design expenditure incurred to date</t>
  </si>
  <si>
    <t>Estimated total cost of the video game</t>
  </si>
  <si>
    <t>Estimated total income from the video game</t>
  </si>
  <si>
    <t>Computation of taxable profits and video game tax relief</t>
  </si>
  <si>
    <t>Video Game</t>
  </si>
  <si>
    <t>Video Games Development Company</t>
  </si>
  <si>
    <t>Video Game Tax Relief Stencil</t>
  </si>
  <si>
    <t>If the answer to any of the above questions is 'No' you may not be eligible to claim Video Game Tax Relief. Please review your claim or contact the Creative industries unit for clarification.</t>
  </si>
  <si>
    <t>Release Date</t>
  </si>
  <si>
    <t>Release &amp; post release - Normally considered Non Core Expenditure</t>
  </si>
  <si>
    <t>Wrap Party</t>
  </si>
  <si>
    <t>E&amp;O insurance</t>
  </si>
  <si>
    <t>Debugging</t>
  </si>
  <si>
    <t xml:space="preserve">Post Release maintenance </t>
  </si>
  <si>
    <t>Artists</t>
  </si>
  <si>
    <t>Testing</t>
  </si>
  <si>
    <t>Production manager</t>
  </si>
  <si>
    <t>Game Designer</t>
  </si>
  <si>
    <t>Level Designer</t>
  </si>
  <si>
    <t>Sound Technician</t>
  </si>
  <si>
    <t>Development Stage-Concept Design/Speculative</t>
  </si>
  <si>
    <t>Proposal/Pitch</t>
  </si>
  <si>
    <t>Concept</t>
  </si>
  <si>
    <t>Expenditure paid to a Subcontractor</t>
  </si>
  <si>
    <t>In the Expenditure Breakdown Stencil please complete the cost headings included in your claim in Column A. Enter the total expenditure in Column B and show your treatment of these costs and any apportionments in the rest of the table. If you have any comments please enter them in column I.</t>
  </si>
  <si>
    <t>NB: Subcontractor costs cannot exceed £1m</t>
  </si>
  <si>
    <t>Lead Programmer</t>
  </si>
  <si>
    <t>Lead Designer</t>
  </si>
  <si>
    <t xml:space="preserve">Voice Overs </t>
  </si>
  <si>
    <t>Servers for Running the game</t>
  </si>
  <si>
    <t>Servers for running the website</t>
  </si>
  <si>
    <t>Capital Expenditure- Computer equipment</t>
  </si>
  <si>
    <t>Production</t>
  </si>
  <si>
    <t>Video Game Tax Relief Expenditure Breakdown Stencil</t>
  </si>
  <si>
    <t>Steps</t>
  </si>
  <si>
    <t>Guidance</t>
  </si>
  <si>
    <t>Checklist</t>
  </si>
  <si>
    <t>Apply for and Receive BFI Certificate</t>
  </si>
  <si>
    <t xml:space="preserve">https://www.gov.uk/hmrc-internal-manuals/video-games-development-company-manual/vgdc40030 </t>
  </si>
  <si>
    <t xml:space="preserve">https://www.gov.uk/hmrc-internal-manuals/video-games-development-company-manual/vgdc60010 </t>
  </si>
  <si>
    <t xml:space="preserve">https://www.gov.uk/hmrc-internal-manuals/video-games-development-company-manual/vgdc10110 </t>
  </si>
  <si>
    <t xml:space="preserve">https://www.bfi.org.uk/supporting-uk-film/british-certification-tax-relief </t>
  </si>
  <si>
    <t>https://www.gov.uk/hmrc-internal-manuals/video-games-development-company-manual/vgdc40000</t>
  </si>
  <si>
    <t xml:space="preserve">https://www.gov.uk/hmrc-internal-manuals/video-games-development-company-manual/vgdc50000 </t>
  </si>
  <si>
    <t xml:space="preserve">https://www.gov.uk/hmrc-internal-manuals/video-games-development-company-manual/vgdc55000 </t>
  </si>
  <si>
    <t>Register Company - You will need to ensure the company is incorporated prior to pre-development</t>
  </si>
  <si>
    <t xml:space="preserve">https://www.gov.uk/topic/company-registration-filing/starting-company </t>
  </si>
  <si>
    <t xml:space="preserve">Ensure Company meets qualifying definition </t>
  </si>
  <si>
    <t>Please provide Bank details on the CT600 - Otherwise the tax credit may be delayed</t>
  </si>
  <si>
    <t xml:space="preserve">https://www.gov.uk/government/publications/tax-agents-and-advisers-authorising-your-agent-64-8 </t>
  </si>
  <si>
    <t>Up to a maximum of TC4;</t>
  </si>
  <si>
    <t>The title of the Game in respect of which relief is being claimed</t>
  </si>
  <si>
    <t>File CT600 Tax Return</t>
  </si>
  <si>
    <t>Tick if done</t>
  </si>
  <si>
    <t>Please provide a computation showing how you have calculated the relief. Please click here for an example you can use</t>
  </si>
  <si>
    <t>Other Useful Links to help you with the claim</t>
  </si>
  <si>
    <t>Ensure Game meets the qualifying definition</t>
  </si>
  <si>
    <t>Please provide a Breakdown with analysis of the costs included in the claim. Please click here for an example you can use</t>
  </si>
  <si>
    <t>Period 1</t>
  </si>
  <si>
    <t>Title of Game (Production)</t>
  </si>
  <si>
    <t>Please provide contact details for the Company and any agent authority if not already sent (64-8)</t>
  </si>
  <si>
    <t xml:space="preserve">A contact for the Creative industries unit for any queries or correspondence -  creative.industries@hmrc.gsi.gov.uk </t>
  </si>
  <si>
    <t>Check the BFI certificate is in date and attach it to the CT600</t>
  </si>
  <si>
    <t>Please attach a copy of this stencil or equivalent information (see steps 8-12) to the CT600</t>
  </si>
  <si>
    <t>Period 2</t>
  </si>
  <si>
    <t>Period 3</t>
  </si>
  <si>
    <t>Period 4</t>
  </si>
  <si>
    <t>Period 5</t>
  </si>
  <si>
    <r>
      <t xml:space="preserve">Does the Company meet the definition of a video game development company in respect of the production </t>
    </r>
    <r>
      <rPr>
        <b/>
        <sz val="12"/>
        <color theme="1"/>
        <rFont val="Calibri"/>
        <family val="2"/>
        <scheme val="minor"/>
      </rPr>
      <t>S1217AB</t>
    </r>
  </si>
  <si>
    <r>
      <t xml:space="preserve">The Video game has been certified as British with a valid BFI certificate </t>
    </r>
    <r>
      <rPr>
        <b/>
        <sz val="12"/>
        <color theme="1"/>
        <rFont val="Calibri"/>
        <family val="2"/>
        <scheme val="minor"/>
      </rPr>
      <t xml:space="preserve">S12167B, S1217CC </t>
    </r>
  </si>
  <si>
    <r>
      <t xml:space="preserve">Is the Video game a qualifying video game and not an excluded video game as per </t>
    </r>
    <r>
      <rPr>
        <b/>
        <sz val="12"/>
        <color theme="1"/>
        <rFont val="Calibri"/>
        <family val="2"/>
        <scheme val="minor"/>
      </rPr>
      <t>S1217AA</t>
    </r>
  </si>
  <si>
    <r>
      <t>Has the EEA expenditure condition been met</t>
    </r>
    <r>
      <rPr>
        <b/>
        <sz val="12"/>
        <color theme="1"/>
        <rFont val="Calibri"/>
        <family val="2"/>
        <scheme val="minor"/>
      </rPr>
      <t xml:space="preserve"> S1217CE </t>
    </r>
  </si>
  <si>
    <t xml:space="preserve">Please be aware this document is provided as an aide to ensure you provide sufficient information and to help your claim to be processed quickly. However we may still contact you if HMRC have any queries regarding the claim. </t>
  </si>
  <si>
    <t>The claim for Creative tax relief is self assessment and you should ensure that it is accurate.</t>
  </si>
  <si>
    <t>https://www.gov.uk/file-your-company-accounts-and-tax-return</t>
  </si>
  <si>
    <t>The Computation Stencil requires entries into column D and has explanatory and calculation notes in column I.</t>
  </si>
  <si>
    <r>
      <t xml:space="preserve">The Video Game is Intended for Supply </t>
    </r>
    <r>
      <rPr>
        <b/>
        <sz val="12"/>
        <color theme="1"/>
        <rFont val="Calibri"/>
        <family val="2"/>
        <scheme val="minor"/>
      </rPr>
      <t>S1217CA</t>
    </r>
  </si>
  <si>
    <t>HMRC Video Game Tax Relief Manual - https://www.gov.uk/hmrc-internal-manuals/video-games-development-company-manual</t>
  </si>
  <si>
    <t>NB 1</t>
  </si>
  <si>
    <t>You can find more information regarding how to calculate the relief here:  https://www.gov.uk/hmrc-internal-manuals/video-games-development-company-manual/vgdc55000</t>
  </si>
  <si>
    <t>You can find more information regarding Core Expenditure here: https://www.gov.uk/hmrc-internal-manuals/video-games-development-company-manual/vgdc50010</t>
  </si>
  <si>
    <t>Video Game Tax Relief legislation - https://www.legislation.gov.uk/ukpga/2013/29/schedule/17</t>
  </si>
  <si>
    <t xml:space="preserve">Does the production meet the definition of a "Video Game" in </t>
  </si>
  <si>
    <t xml:space="preserve"> CTA2009 S1217AA</t>
  </si>
  <si>
    <t>Video Game Stencil V4 BFI Version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</si>
</sst>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u/>
      <sz val="16"/>
      <color theme="1"/>
      <name val="Calibri"/>
      <family val="2"/>
      <scheme val="minor"/>
    </font>
    <font>
      <u/>
      <sz val="11"/>
      <color theme="1"/>
      <name val="Calibri"/>
      <family val="2"/>
      <scheme val="minor"/>
    </font>
    <font>
      <sz val="11"/>
      <color rgb="FFFF0000"/>
      <name val="Calibri"/>
      <family val="2"/>
      <scheme val="minor"/>
    </font>
    <font>
      <sz val="8"/>
      <color theme="1"/>
      <name val="Arial"/>
      <family val="2"/>
    </font>
    <font>
      <u/>
      <sz val="8"/>
      <color theme="1"/>
      <name val="Arial"/>
      <family val="2"/>
    </font>
    <font>
      <b/>
      <sz val="8"/>
      <color theme="1"/>
      <name val="Arial"/>
      <family val="2"/>
    </font>
    <font>
      <b/>
      <sz val="1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
      <name val="Calibri"/>
      <family val="2"/>
      <scheme val="minor"/>
    </font>
    <font>
      <sz val="12"/>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8" tint="0.59999389629810485"/>
        <bgColor indexed="64"/>
      </patternFill>
    </fill>
  </fills>
  <borders count="25">
    <border>
      <left/>
      <right/>
      <top/>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126">
    <xf numFmtId="0" fontId="0" fillId="0" borderId="0" xfId="0"/>
    <xf numFmtId="4" fontId="7" fillId="7" borderId="2" xfId="0" applyNumberFormat="1" applyFont="1" applyFill="1" applyBorder="1" applyProtection="1">
      <protection hidden="1"/>
    </xf>
    <xf numFmtId="4" fontId="7" fillId="8" borderId="2" xfId="0" applyNumberFormat="1" applyFont="1" applyFill="1" applyBorder="1" applyProtection="1">
      <protection hidden="1"/>
    </xf>
    <xf numFmtId="4" fontId="7" fillId="8" borderId="2" xfId="0" applyNumberFormat="1" applyFont="1" applyFill="1" applyBorder="1" applyProtection="1">
      <protection locked="0"/>
    </xf>
    <xf numFmtId="4" fontId="7" fillId="7" borderId="2" xfId="0" applyNumberFormat="1" applyFont="1" applyFill="1" applyBorder="1" applyProtection="1">
      <protection locked="0"/>
    </xf>
    <xf numFmtId="0" fontId="0" fillId="0" borderId="0" xfId="0" applyProtection="1">
      <protection locked="0"/>
    </xf>
    <xf numFmtId="0" fontId="7" fillId="0" borderId="0" xfId="0" applyFont="1" applyAlignment="1" applyProtection="1">
      <alignment horizontal="center"/>
      <protection locked="0"/>
    </xf>
    <xf numFmtId="0" fontId="7" fillId="4" borderId="2" xfId="0" applyFont="1" applyFill="1" applyBorder="1" applyProtection="1">
      <protection locked="0"/>
    </xf>
    <xf numFmtId="0" fontId="7" fillId="0" borderId="0" xfId="0" applyFont="1" applyProtection="1">
      <protection locked="0"/>
    </xf>
    <xf numFmtId="0" fontId="9" fillId="4" borderId="2" xfId="0" applyFont="1" applyFill="1" applyBorder="1" applyProtection="1">
      <protection locked="0"/>
    </xf>
    <xf numFmtId="0" fontId="7" fillId="0" borderId="2" xfId="0" applyFont="1" applyBorder="1" applyProtection="1">
      <protection locked="0"/>
    </xf>
    <xf numFmtId="0" fontId="7" fillId="0" borderId="2" xfId="0" applyFont="1" applyBorder="1" applyAlignment="1" applyProtection="1">
      <alignment horizontal="center"/>
      <protection locked="0"/>
    </xf>
    <xf numFmtId="0" fontId="5" fillId="0" borderId="11" xfId="0" applyFont="1" applyBorder="1" applyProtection="1">
      <protection locked="0"/>
    </xf>
    <xf numFmtId="2" fontId="0" fillId="0" borderId="0" xfId="0" applyNumberFormat="1" applyBorder="1" applyProtection="1">
      <protection locked="0"/>
    </xf>
    <xf numFmtId="0" fontId="0" fillId="0" borderId="0" xfId="0" applyBorder="1" applyProtection="1">
      <protection locked="0"/>
    </xf>
    <xf numFmtId="0" fontId="0" fillId="0" borderId="3" xfId="0" applyBorder="1" applyProtection="1">
      <protection locked="0"/>
    </xf>
    <xf numFmtId="0" fontId="0" fillId="0" borderId="11" xfId="0" applyFont="1" applyBorder="1" applyProtection="1">
      <protection locked="0"/>
    </xf>
    <xf numFmtId="0" fontId="0" fillId="0" borderId="11" xfId="0" applyBorder="1" applyProtection="1">
      <protection locked="0"/>
    </xf>
    <xf numFmtId="0" fontId="1" fillId="0" borderId="11" xfId="0" applyFont="1" applyBorder="1" applyAlignment="1" applyProtection="1">
      <protection locked="0"/>
    </xf>
    <xf numFmtId="0" fontId="5" fillId="0" borderId="11" xfId="0" applyFont="1" applyBorder="1" applyAlignment="1" applyProtection="1">
      <alignment wrapText="1"/>
      <protection locked="0"/>
    </xf>
    <xf numFmtId="0" fontId="2" fillId="0" borderId="11" xfId="0" applyFont="1" applyBorder="1" applyAlignment="1" applyProtection="1">
      <alignment wrapText="1"/>
      <protection locked="0"/>
    </xf>
    <xf numFmtId="0" fontId="1" fillId="0" borderId="11" xfId="0" applyFont="1" applyBorder="1" applyProtection="1">
      <protection locked="0"/>
    </xf>
    <xf numFmtId="0" fontId="0" fillId="3" borderId="11" xfId="0" applyFill="1" applyBorder="1" applyProtection="1">
      <protection hidden="1"/>
    </xf>
    <xf numFmtId="2" fontId="0" fillId="3" borderId="0" xfId="0" applyNumberFormat="1" applyFill="1" applyBorder="1" applyProtection="1">
      <protection hidden="1"/>
    </xf>
    <xf numFmtId="0" fontId="0" fillId="3" borderId="3" xfId="0" applyFill="1" applyBorder="1" applyProtection="1">
      <protection hidden="1"/>
    </xf>
    <xf numFmtId="0" fontId="1" fillId="6" borderId="12" xfId="0" applyFont="1" applyFill="1" applyBorder="1" applyProtection="1">
      <protection hidden="1"/>
    </xf>
    <xf numFmtId="2" fontId="10" fillId="6" borderId="8" xfId="0" applyNumberFormat="1" applyFont="1" applyFill="1" applyBorder="1" applyProtection="1">
      <protection hidden="1"/>
    </xf>
    <xf numFmtId="0" fontId="0" fillId="6" borderId="9" xfId="0" applyFill="1" applyBorder="1" applyProtection="1">
      <protection hidden="1"/>
    </xf>
    <xf numFmtId="0" fontId="3" fillId="4" borderId="7" xfId="0" applyFont="1" applyFill="1" applyBorder="1" applyProtection="1">
      <protection hidden="1"/>
    </xf>
    <xf numFmtId="0" fontId="3" fillId="4" borderId="0" xfId="0" applyFont="1" applyFill="1" applyBorder="1" applyProtection="1">
      <protection hidden="1"/>
    </xf>
    <xf numFmtId="0" fontId="3" fillId="4" borderId="3" xfId="0" applyFont="1" applyFill="1" applyBorder="1" applyProtection="1">
      <protection hidden="1"/>
    </xf>
    <xf numFmtId="0" fontId="3" fillId="4" borderId="4" xfId="0" applyFont="1" applyFill="1" applyBorder="1" applyProtection="1">
      <protection hidden="1"/>
    </xf>
    <xf numFmtId="0" fontId="3" fillId="4" borderId="5" xfId="0" applyFont="1" applyFill="1" applyBorder="1" applyProtection="1">
      <protection hidden="1"/>
    </xf>
    <xf numFmtId="0" fontId="6" fillId="2" borderId="0" xfId="0" applyFont="1" applyFill="1" applyBorder="1" applyProtection="1">
      <protection locked="0"/>
    </xf>
    <xf numFmtId="0" fontId="6" fillId="2" borderId="0" xfId="0" applyFont="1" applyFill="1" applyBorder="1" applyAlignment="1" applyProtection="1">
      <alignment vertical="center" wrapText="1"/>
      <protection locked="0"/>
    </xf>
    <xf numFmtId="0" fontId="0" fillId="5" borderId="0" xfId="0" applyFill="1" applyBorder="1" applyProtection="1">
      <protection locked="0"/>
    </xf>
    <xf numFmtId="0" fontId="0" fillId="0" borderId="7" xfId="0" applyBorder="1" applyProtection="1">
      <protection locked="0"/>
    </xf>
    <xf numFmtId="2" fontId="0" fillId="0" borderId="0" xfId="0" applyNumberFormat="1" applyProtection="1">
      <protection locked="0"/>
    </xf>
    <xf numFmtId="0" fontId="0" fillId="5" borderId="0" xfId="0" applyFill="1" applyProtection="1">
      <protection locked="0"/>
    </xf>
    <xf numFmtId="0" fontId="0" fillId="0" borderId="1" xfId="0" applyFont="1" applyBorder="1" applyProtection="1">
      <protection locked="0"/>
    </xf>
    <xf numFmtId="0" fontId="0" fillId="5" borderId="0" xfId="0" applyFill="1" applyBorder="1" applyProtection="1">
      <protection hidden="1"/>
    </xf>
    <xf numFmtId="0" fontId="0" fillId="0" borderId="0" xfId="0" applyProtection="1">
      <protection hidden="1"/>
    </xf>
    <xf numFmtId="0" fontId="4" fillId="5" borderId="0" xfId="0" applyFont="1" applyFill="1" applyBorder="1" applyAlignment="1" applyProtection="1">
      <alignment horizontal="center"/>
      <protection hidden="1"/>
    </xf>
    <xf numFmtId="0" fontId="0" fillId="5" borderId="0" xfId="0" applyFill="1" applyProtection="1">
      <protection hidden="1"/>
    </xf>
    <xf numFmtId="0" fontId="0" fillId="0" borderId="5" xfId="0" applyBorder="1" applyProtection="1">
      <protection hidden="1"/>
    </xf>
    <xf numFmtId="0" fontId="0" fillId="0" borderId="6" xfId="0" applyBorder="1" applyProtection="1">
      <protection hidden="1"/>
    </xf>
    <xf numFmtId="0" fontId="7" fillId="0" borderId="0" xfId="0" applyFont="1" applyBorder="1" applyProtection="1">
      <protection locked="0"/>
    </xf>
    <xf numFmtId="0" fontId="9" fillId="4" borderId="2" xfId="0" applyFont="1" applyFill="1" applyBorder="1" applyAlignment="1" applyProtection="1">
      <alignment horizontal="center"/>
      <protection locked="0"/>
    </xf>
    <xf numFmtId="0" fontId="8" fillId="0" borderId="2" xfId="0" applyFont="1" applyBorder="1" applyProtection="1">
      <protection locked="0"/>
    </xf>
    <xf numFmtId="0" fontId="9" fillId="0" borderId="2" xfId="0" applyFont="1" applyBorder="1" applyProtection="1">
      <protection locked="0"/>
    </xf>
    <xf numFmtId="0" fontId="0" fillId="2" borderId="0" xfId="0" applyFill="1" applyBorder="1" applyProtection="1">
      <protection locked="0"/>
    </xf>
    <xf numFmtId="0" fontId="0" fillId="5" borderId="7" xfId="0"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0" xfId="0" applyFill="1" applyBorder="1" applyProtection="1">
      <protection hidden="1"/>
    </xf>
    <xf numFmtId="0" fontId="0" fillId="0" borderId="16" xfId="0" applyBorder="1" applyProtection="1">
      <protection locked="0"/>
    </xf>
    <xf numFmtId="0" fontId="0" fillId="5" borderId="19" xfId="0" applyFill="1" applyBorder="1" applyAlignment="1" applyProtection="1">
      <alignment horizontal="left" vertical="top"/>
      <protection locked="0"/>
    </xf>
    <xf numFmtId="0" fontId="0" fillId="5" borderId="20" xfId="0" applyFill="1" applyBorder="1" applyAlignment="1" applyProtection="1">
      <alignment horizontal="left" vertical="top"/>
      <protection locked="0"/>
    </xf>
    <xf numFmtId="0" fontId="4" fillId="5" borderId="20" xfId="0" applyFont="1" applyFill="1" applyBorder="1" applyAlignment="1" applyProtection="1">
      <alignment horizontal="center" vertical="top"/>
      <protection locked="0"/>
    </xf>
    <xf numFmtId="0" fontId="0" fillId="5" borderId="20" xfId="0" applyFill="1" applyBorder="1" applyProtection="1">
      <protection locked="0"/>
    </xf>
    <xf numFmtId="0" fontId="0" fillId="5" borderId="21" xfId="0" applyFill="1" applyBorder="1" applyProtection="1">
      <protection locked="0"/>
    </xf>
    <xf numFmtId="0" fontId="0" fillId="5" borderId="16" xfId="0" applyFill="1" applyBorder="1" applyAlignment="1" applyProtection="1">
      <alignment horizontal="left" vertical="top"/>
      <protection locked="0"/>
    </xf>
    <xf numFmtId="0" fontId="0" fillId="5" borderId="22" xfId="0" applyFill="1" applyBorder="1" applyProtection="1">
      <protection locked="0"/>
    </xf>
    <xf numFmtId="0" fontId="0" fillId="0" borderId="16" xfId="0" applyBorder="1" applyProtection="1">
      <protection hidden="1"/>
    </xf>
    <xf numFmtId="0" fontId="0" fillId="2" borderId="22" xfId="0" applyFill="1" applyBorder="1" applyProtection="1">
      <protection locked="0"/>
    </xf>
    <xf numFmtId="0" fontId="0" fillId="2" borderId="23" xfId="0" applyFill="1" applyBorder="1" applyProtection="1">
      <protection locked="0"/>
    </xf>
    <xf numFmtId="0" fontId="0" fillId="2" borderId="24" xfId="0" applyFill="1" applyBorder="1" applyProtection="1">
      <protection locked="0"/>
    </xf>
    <xf numFmtId="0" fontId="12" fillId="2" borderId="0" xfId="0" applyFont="1" applyFill="1" applyBorder="1" applyAlignment="1" applyProtection="1">
      <alignment horizontal="left" vertical="top"/>
      <protection hidden="1"/>
    </xf>
    <xf numFmtId="0" fontId="12" fillId="2" borderId="0" xfId="0" applyFont="1" applyFill="1" applyBorder="1" applyAlignment="1" applyProtection="1">
      <alignment horizontal="left" vertical="top"/>
      <protection locked="0"/>
    </xf>
    <xf numFmtId="0" fontId="12" fillId="2" borderId="0" xfId="0" applyFont="1" applyFill="1" applyBorder="1" applyProtection="1">
      <protection locked="0"/>
    </xf>
    <xf numFmtId="0" fontId="12" fillId="2" borderId="0" xfId="0" applyFont="1" applyFill="1" applyBorder="1" applyProtection="1">
      <protection hidden="1"/>
    </xf>
    <xf numFmtId="0" fontId="13" fillId="2" borderId="0" xfId="0" applyFont="1" applyFill="1" applyBorder="1" applyAlignment="1" applyProtection="1">
      <alignment horizontal="left" vertical="top"/>
      <protection hidden="1"/>
    </xf>
    <xf numFmtId="0" fontId="12" fillId="2" borderId="16" xfId="0" applyFont="1" applyFill="1" applyBorder="1" applyAlignment="1" applyProtection="1">
      <alignment horizontal="left" vertical="top"/>
      <protection hidden="1"/>
    </xf>
    <xf numFmtId="0" fontId="12" fillId="2" borderId="16" xfId="0" applyFont="1" applyFill="1" applyBorder="1" applyProtection="1">
      <protection hidden="1"/>
    </xf>
    <xf numFmtId="0" fontId="0" fillId="0" borderId="17" xfId="0" applyBorder="1" applyProtection="1">
      <protection hidden="1"/>
    </xf>
    <xf numFmtId="0" fontId="0" fillId="0" borderId="23" xfId="0" applyBorder="1" applyProtection="1">
      <protection hidden="1"/>
    </xf>
    <xf numFmtId="0" fontId="0" fillId="0" borderId="23" xfId="0" applyBorder="1" applyProtection="1">
      <protection locked="0"/>
    </xf>
    <xf numFmtId="0" fontId="12" fillId="2" borderId="19" xfId="0" applyFont="1" applyFill="1" applyBorder="1" applyAlignment="1" applyProtection="1">
      <alignment horizontal="left" vertical="top"/>
      <protection hidden="1"/>
    </xf>
    <xf numFmtId="0" fontId="12" fillId="2" borderId="20" xfId="0" applyFont="1" applyFill="1" applyBorder="1" applyAlignment="1" applyProtection="1">
      <alignment horizontal="left" vertical="top"/>
      <protection hidden="1"/>
    </xf>
    <xf numFmtId="0" fontId="12" fillId="2" borderId="20" xfId="0" applyFont="1" applyFill="1" applyBorder="1" applyProtection="1">
      <protection hidden="1"/>
    </xf>
    <xf numFmtId="0" fontId="12" fillId="2" borderId="17" xfId="0" applyFont="1" applyFill="1" applyBorder="1" applyAlignment="1" applyProtection="1">
      <alignment horizontal="left" vertical="top"/>
      <protection hidden="1"/>
    </xf>
    <xf numFmtId="0" fontId="12" fillId="2" borderId="23" xfId="0" applyFont="1" applyFill="1" applyBorder="1" applyAlignment="1" applyProtection="1">
      <alignment horizontal="left" vertical="top"/>
      <protection hidden="1"/>
    </xf>
    <xf numFmtId="0" fontId="12" fillId="2" borderId="23" xfId="0" applyFont="1" applyFill="1" applyBorder="1" applyProtection="1">
      <protection hidden="1"/>
    </xf>
    <xf numFmtId="0" fontId="12" fillId="2" borderId="18" xfId="0" applyFont="1" applyFill="1" applyBorder="1" applyAlignment="1" applyProtection="1">
      <alignment horizontal="left" vertical="top"/>
      <protection locked="0"/>
    </xf>
    <xf numFmtId="0" fontId="12" fillId="2" borderId="14" xfId="0" applyFont="1" applyFill="1" applyBorder="1" applyAlignment="1" applyProtection="1">
      <alignment horizontal="left" vertical="top"/>
      <protection locked="0"/>
    </xf>
    <xf numFmtId="0" fontId="12" fillId="2" borderId="15" xfId="0" applyFont="1" applyFill="1" applyBorder="1" applyAlignment="1" applyProtection="1">
      <alignment horizontal="left" vertical="top"/>
      <protection locked="0"/>
    </xf>
    <xf numFmtId="49" fontId="12" fillId="0" borderId="18" xfId="0" applyNumberFormat="1" applyFont="1" applyBorder="1" applyProtection="1">
      <protection locked="0"/>
    </xf>
    <xf numFmtId="49" fontId="12" fillId="0" borderId="14" xfId="0" applyNumberFormat="1" applyFont="1" applyBorder="1" applyProtection="1">
      <protection locked="0"/>
    </xf>
    <xf numFmtId="0" fontId="12" fillId="0" borderId="14" xfId="0" applyFont="1" applyBorder="1" applyProtection="1">
      <protection locked="0"/>
    </xf>
    <xf numFmtId="0" fontId="16" fillId="2" borderId="16" xfId="0" applyFont="1" applyFill="1" applyBorder="1" applyProtection="1">
      <protection hidden="1"/>
    </xf>
    <xf numFmtId="0" fontId="0" fillId="2" borderId="0" xfId="0" applyFill="1" applyProtection="1">
      <protection locked="0"/>
    </xf>
    <xf numFmtId="0" fontId="11" fillId="2" borderId="0" xfId="1" applyFill="1" applyProtection="1">
      <protection locked="0"/>
    </xf>
    <xf numFmtId="0" fontId="11" fillId="0" borderId="5" xfId="1" applyBorder="1" applyProtection="1">
      <protection hidden="1"/>
    </xf>
    <xf numFmtId="0" fontId="11" fillId="2" borderId="20" xfId="1" applyFill="1" applyBorder="1" applyAlignment="1" applyProtection="1">
      <alignment horizontal="left" vertical="top"/>
      <protection hidden="1"/>
    </xf>
    <xf numFmtId="0" fontId="7" fillId="7" borderId="2" xfId="0" applyNumberFormat="1" applyFont="1" applyFill="1" applyBorder="1" applyProtection="1">
      <protection hidden="1"/>
    </xf>
    <xf numFmtId="0" fontId="9" fillId="7" borderId="10" xfId="0" applyFont="1" applyFill="1" applyBorder="1" applyAlignment="1" applyProtection="1">
      <alignment horizontal="center" vertical="center" textRotation="90"/>
      <protection locked="0"/>
    </xf>
    <xf numFmtId="0" fontId="9" fillId="7" borderId="11" xfId="0" applyFont="1" applyFill="1" applyBorder="1" applyAlignment="1" applyProtection="1">
      <alignment horizontal="center" vertical="center" textRotation="90"/>
      <protection locked="0"/>
    </xf>
    <xf numFmtId="0" fontId="9" fillId="7" borderId="12" xfId="0" applyFont="1" applyFill="1" applyBorder="1" applyAlignment="1" applyProtection="1">
      <alignment horizontal="center" vertical="center" textRotation="90"/>
      <protection locked="0"/>
    </xf>
    <xf numFmtId="0" fontId="7" fillId="0" borderId="2" xfId="0" applyFont="1" applyBorder="1" applyAlignment="1" applyProtection="1">
      <alignment horizontal="center"/>
      <protection locked="0"/>
    </xf>
    <xf numFmtId="0" fontId="9" fillId="7" borderId="2" xfId="0" applyFont="1" applyFill="1" applyBorder="1" applyAlignment="1" applyProtection="1">
      <alignment horizontal="center" vertical="center" textRotation="90" wrapText="1"/>
      <protection locked="0"/>
    </xf>
    <xf numFmtId="0" fontId="9" fillId="8" borderId="10" xfId="0" applyFont="1" applyFill="1" applyBorder="1" applyAlignment="1" applyProtection="1">
      <alignment horizontal="center" vertical="center" textRotation="90" wrapText="1"/>
      <protection locked="0"/>
    </xf>
    <xf numFmtId="0" fontId="9" fillId="8" borderId="11" xfId="0" applyFont="1" applyFill="1" applyBorder="1" applyAlignment="1" applyProtection="1">
      <alignment horizontal="center" vertical="center" textRotation="90" wrapText="1"/>
      <protection locked="0"/>
    </xf>
    <xf numFmtId="0" fontId="9" fillId="8" borderId="12" xfId="0" applyFont="1" applyFill="1" applyBorder="1" applyAlignment="1" applyProtection="1">
      <alignment horizontal="center" vertical="center" textRotation="90" wrapText="1"/>
      <protection locked="0"/>
    </xf>
    <xf numFmtId="0" fontId="0" fillId="5" borderId="4" xfId="0" applyFill="1" applyBorder="1" applyAlignment="1" applyProtection="1">
      <alignment horizontal="left" vertical="top"/>
      <protection hidden="1"/>
    </xf>
    <xf numFmtId="0" fontId="0" fillId="5" borderId="5" xfId="0" applyFill="1" applyBorder="1" applyAlignment="1" applyProtection="1">
      <alignment horizontal="left" vertical="top"/>
      <protection hidden="1"/>
    </xf>
    <xf numFmtId="0" fontId="4" fillId="5" borderId="5" xfId="0" applyFont="1" applyFill="1" applyBorder="1" applyAlignment="1" applyProtection="1">
      <alignment horizontal="center" vertical="top"/>
      <protection hidden="1"/>
    </xf>
    <xf numFmtId="0" fontId="0" fillId="2" borderId="5" xfId="0" applyFill="1" applyBorder="1" applyAlignment="1" applyProtection="1">
      <alignment horizontal="left" vertical="top"/>
      <protection hidden="1"/>
    </xf>
    <xf numFmtId="0" fontId="0" fillId="2" borderId="5" xfId="0" applyFill="1" applyBorder="1" applyProtection="1">
      <protection hidden="1"/>
    </xf>
    <xf numFmtId="0" fontId="0" fillId="0" borderId="0" xfId="0" applyBorder="1" applyProtection="1">
      <protection hidden="1"/>
    </xf>
    <xf numFmtId="0" fontId="0" fillId="2" borderId="0" xfId="0" applyFill="1" applyBorder="1" applyAlignment="1" applyProtection="1">
      <alignment horizontal="left" vertical="top"/>
      <protection hidden="1"/>
    </xf>
    <xf numFmtId="0" fontId="12" fillId="0" borderId="0" xfId="0" applyFont="1" applyProtection="1">
      <protection hidden="1"/>
    </xf>
    <xf numFmtId="0" fontId="12" fillId="0" borderId="13" xfId="0" applyFont="1" applyBorder="1" applyProtection="1">
      <protection hidden="1"/>
    </xf>
    <xf numFmtId="0" fontId="12" fillId="0" borderId="14" xfId="0" applyFont="1" applyBorder="1" applyAlignment="1" applyProtection="1">
      <alignment horizontal="center"/>
      <protection hidden="1"/>
    </xf>
    <xf numFmtId="0" fontId="12" fillId="0" borderId="16" xfId="0" applyFont="1" applyBorder="1" applyProtection="1">
      <protection hidden="1"/>
    </xf>
    <xf numFmtId="0" fontId="14" fillId="0" borderId="18" xfId="1" applyFont="1" applyBorder="1" applyProtection="1">
      <protection hidden="1"/>
    </xf>
    <xf numFmtId="0" fontId="14" fillId="0" borderId="14" xfId="1" applyFont="1" applyBorder="1" applyProtection="1">
      <protection hidden="1"/>
    </xf>
    <xf numFmtId="0" fontId="12" fillId="0" borderId="16" xfId="0" applyFont="1" applyFill="1" applyBorder="1" applyProtection="1">
      <protection hidden="1"/>
    </xf>
    <xf numFmtId="0" fontId="12" fillId="0" borderId="14" xfId="0" applyFont="1" applyBorder="1" applyProtection="1">
      <protection hidden="1"/>
    </xf>
    <xf numFmtId="0" fontId="12" fillId="0" borderId="0" xfId="0" applyFont="1" applyBorder="1" applyProtection="1">
      <protection hidden="1"/>
    </xf>
    <xf numFmtId="0" fontId="14" fillId="0" borderId="16" xfId="1" applyFont="1" applyBorder="1" applyProtection="1">
      <protection hidden="1"/>
    </xf>
    <xf numFmtId="0" fontId="15" fillId="0" borderId="16" xfId="0" applyFont="1" applyBorder="1" applyProtection="1">
      <protection hidden="1"/>
    </xf>
    <xf numFmtId="0" fontId="11" fillId="0" borderId="16" xfId="1" applyBorder="1" applyProtection="1">
      <protection hidden="1"/>
    </xf>
    <xf numFmtId="0" fontId="11" fillId="0" borderId="0" xfId="1" applyBorder="1" applyProtection="1">
      <protection hidden="1"/>
    </xf>
    <xf numFmtId="0" fontId="12" fillId="0" borderId="15" xfId="0" applyFont="1" applyBorder="1" applyProtection="1">
      <protection hidden="1"/>
    </xf>
    <xf numFmtId="0" fontId="12" fillId="0" borderId="17" xfId="0" applyFont="1" applyBorder="1" applyProtection="1">
      <protection hidden="1"/>
    </xf>
    <xf numFmtId="0" fontId="0" fillId="0" borderId="0" xfId="0" applyNumberFormat="1" applyBorder="1" applyProtection="1">
      <protection locked="0"/>
    </xf>
  </cellXfs>
  <cellStyles count="2">
    <cellStyle name="Hyperlink" xfId="1" builtinId="8"/>
    <cellStyle name="Normal" xfId="0" builtinId="0"/>
  </cellStyles>
  <dxfs count="40">
    <dxf>
      <fill>
        <patternFill>
          <bgColor rgb="FFFF0000"/>
        </patternFill>
      </fill>
    </dxf>
    <dxf>
      <fill>
        <patternFill>
          <bgColor rgb="FFFF0000"/>
        </patternFill>
      </fill>
    </dxf>
    <dxf>
      <fill>
        <patternFill>
          <bgColor rgb="FFFF0000"/>
        </patternFill>
      </fill>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font>
        <color rgb="FF9C0006"/>
      </font>
      <fill>
        <patternFill>
          <bgColor rgb="FFFFC7CE"/>
        </patternFill>
      </fill>
    </dxf>
    <dxf>
      <fill>
        <patternFill patternType="solid">
          <fgColor indexed="64"/>
          <bgColor theme="1" tint="0.499984740745262"/>
        </patternFill>
      </fill>
      <border diagonalUp="0" diagonalDown="0" outline="0">
        <left/>
        <right style="thin">
          <color indexed="64"/>
        </right>
        <top/>
        <bottom/>
      </border>
      <protection locked="1" hidden="1"/>
    </dxf>
    <dxf>
      <numFmt numFmtId="2" formatCode="0.00"/>
      <fill>
        <patternFill patternType="solid">
          <fgColor indexed="64"/>
          <bgColor theme="1" tint="0.499984740745262"/>
        </patternFill>
      </fill>
      <border diagonalUp="0" diagonalDown="0" outline="0">
        <left/>
        <right/>
        <top/>
        <bottom/>
      </border>
      <protection locked="1" hidden="1"/>
    </dxf>
    <dxf>
      <numFmt numFmtId="2" formatCode="0.00"/>
      <fill>
        <patternFill patternType="solid">
          <fgColor indexed="64"/>
          <bgColor theme="1" tint="0.499984740745262"/>
        </patternFill>
      </fill>
      <border diagonalUp="0" diagonalDown="0" outline="0">
        <left/>
        <right/>
        <top/>
        <bottom/>
      </border>
      <protection locked="1" hidden="1"/>
    </dxf>
    <dxf>
      <numFmt numFmtId="2" formatCode="0.00"/>
      <fill>
        <patternFill patternType="solid">
          <fgColor indexed="64"/>
          <bgColor theme="1" tint="0.499984740745262"/>
        </patternFill>
      </fill>
      <border diagonalUp="0" diagonalDown="0" outline="0">
        <left/>
        <right/>
        <top/>
        <bottom/>
      </border>
      <protection locked="1" hidden="1"/>
    </dxf>
    <dxf>
      <numFmt numFmtId="2" formatCode="0.00"/>
      <fill>
        <patternFill patternType="solid">
          <fgColor indexed="64"/>
          <bgColor theme="1" tint="0.499984740745262"/>
        </patternFill>
      </fill>
      <border diagonalUp="0" diagonalDown="0" outline="0">
        <left/>
        <right/>
        <top/>
        <bottom/>
      </border>
      <protection locked="1" hidden="1"/>
    </dxf>
    <dxf>
      <numFmt numFmtId="2" formatCode="0.00"/>
      <fill>
        <patternFill patternType="solid">
          <fgColor indexed="64"/>
          <bgColor theme="1" tint="0.499984740745262"/>
        </patternFill>
      </fill>
      <border diagonalUp="0" diagonalDown="0" outline="0">
        <left/>
        <right/>
        <top/>
        <bottom/>
      </border>
      <protection locked="1" hidden="1"/>
    </dxf>
    <dxf>
      <numFmt numFmtId="2" formatCode="0.00"/>
      <fill>
        <patternFill patternType="solid">
          <fgColor indexed="64"/>
          <bgColor theme="1" tint="0.499984740745262"/>
        </patternFill>
      </fill>
      <border diagonalUp="0" diagonalDown="0" outline="0">
        <left/>
        <right/>
        <top/>
        <bottom/>
      </border>
      <protection locked="1" hidden="1"/>
    </dxf>
    <dxf>
      <numFmt numFmtId="2" formatCode="0.00"/>
      <fill>
        <patternFill patternType="solid">
          <fgColor indexed="64"/>
          <bgColor theme="1" tint="0.499984740745262"/>
        </patternFill>
      </fill>
      <border diagonalUp="0" diagonalDown="0" outline="0">
        <left/>
        <right/>
        <top/>
        <bottom/>
      </border>
      <protection locked="1" hidden="1"/>
    </dxf>
    <dxf>
      <fill>
        <patternFill patternType="solid">
          <fgColor indexed="64"/>
          <bgColor theme="1" tint="0.499984740745262"/>
        </patternFill>
      </fill>
      <border diagonalUp="0" diagonalDown="0" outline="0">
        <left style="thin">
          <color auto="1"/>
        </left>
        <right style="thin">
          <color auto="1"/>
        </right>
        <top/>
        <bottom/>
      </border>
      <protection locked="1" hidden="1"/>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0" hidden="0"/>
    </dxf>
    <dxf>
      <border diagonalUp="0" diagonalDown="0">
        <left style="thin">
          <color indexed="64"/>
        </left>
        <right style="thin">
          <color indexed="64"/>
        </right>
        <top/>
        <bottom/>
        <vertical/>
        <horizontal/>
      </border>
      <protection locked="0" hidden="0"/>
    </dxf>
    <dxf>
      <fill>
        <patternFill patternType="solid">
          <fgColor indexed="64"/>
          <bgColor theme="1" tint="0.499984740745262"/>
        </patternFill>
      </fill>
      <protection locked="1" hidden="1"/>
    </dxf>
    <dxf>
      <protection locked="0" hidden="0"/>
    </dxf>
    <dxf>
      <font>
        <strike val="0"/>
        <outline val="0"/>
        <shadow val="0"/>
        <u val="none"/>
        <vertAlign val="baseline"/>
        <sz val="11"/>
        <color auto="1"/>
        <name val="Calibri"/>
        <scheme val="minor"/>
      </font>
      <fill>
        <patternFill patternType="solid">
          <fgColor indexed="64"/>
          <bgColor theme="0" tint="-0.14999847407452621"/>
        </patternFill>
      </fill>
      <protection locked="1" hidden="1"/>
    </dxf>
    <dxf>
      <protection locked="0" hidden="0"/>
    </dxf>
    <dxf>
      <protection locked="0" hidden="0"/>
    </dxf>
    <dxf>
      <protection locked="0" hidden="0"/>
    </dxf>
    <dxf>
      <protection locked="0" hidden="0"/>
    </dxf>
    <dxf>
      <font>
        <strike val="0"/>
        <outline val="0"/>
        <shadow val="0"/>
        <u val="none"/>
        <vertAlign val="baseline"/>
        <sz val="11"/>
        <color auto="1"/>
        <name val="Calibri"/>
        <scheme val="minor"/>
      </font>
      <fill>
        <patternFill patternType="solid">
          <fgColor indexed="64"/>
          <bgColor theme="0" tint="-0.14999847407452621"/>
        </patternFill>
      </fill>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M$6" noThreeD="1"/>
</file>

<file path=xl/ctrlProps/ctrlProp10.xml><?xml version="1.0" encoding="utf-8"?>
<formControlPr xmlns="http://schemas.microsoft.com/office/spreadsheetml/2009/9/main" objectType="CheckBox" fmlaLink="$M$7" noThreeD="1"/>
</file>

<file path=xl/ctrlProps/ctrlProp11.xml><?xml version="1.0" encoding="utf-8"?>
<formControlPr xmlns="http://schemas.microsoft.com/office/spreadsheetml/2009/9/main" objectType="CheckBox" fmlaLink="$M$8" noThreeD="1"/>
</file>

<file path=xl/ctrlProps/ctrlProp12.xml><?xml version="1.0" encoding="utf-8"?>
<formControlPr xmlns="http://schemas.microsoft.com/office/spreadsheetml/2009/9/main" objectType="CheckBox" fmlaLink="$M$9" noThreeD="1"/>
</file>

<file path=xl/ctrlProps/ctrlProp13.xml><?xml version="1.0" encoding="utf-8"?>
<formControlPr xmlns="http://schemas.microsoft.com/office/spreadsheetml/2009/9/main" objectType="CheckBox" fmlaLink="$M$10" noThreeD="1"/>
</file>

<file path=xl/ctrlProps/ctrlProp14.xml><?xml version="1.0" encoding="utf-8"?>
<formControlPr xmlns="http://schemas.microsoft.com/office/spreadsheetml/2009/9/main" objectType="CheckBox" fmlaLink="$M$12" noThreeD="1"/>
</file>

<file path=xl/ctrlProps/ctrlProp15.xml><?xml version="1.0" encoding="utf-8"?>
<formControlPr xmlns="http://schemas.microsoft.com/office/spreadsheetml/2009/9/main" objectType="CheckBox" fmlaLink="$M$14" noThreeD="1"/>
</file>

<file path=xl/ctrlProps/ctrlProp16.xml><?xml version="1.0" encoding="utf-8"?>
<formControlPr xmlns="http://schemas.microsoft.com/office/spreadsheetml/2009/9/main" objectType="CheckBox" fmlaLink="$M$15" noThreeD="1"/>
</file>

<file path=xl/ctrlProps/ctrlProp17.xml><?xml version="1.0" encoding="utf-8"?>
<formControlPr xmlns="http://schemas.microsoft.com/office/spreadsheetml/2009/9/main" objectType="CheckBox" fmlaLink="$M$16"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M$17"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4</xdr:row>
          <xdr:rowOff>161925</xdr:rowOff>
        </xdr:from>
        <xdr:to>
          <xdr:col>2</xdr:col>
          <xdr:colOff>838200</xdr:colOff>
          <xdr:row>5</xdr:row>
          <xdr:rowOff>190500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161925</xdr:rowOff>
        </xdr:from>
        <xdr:to>
          <xdr:col>2</xdr:col>
          <xdr:colOff>838200</xdr:colOff>
          <xdr:row>7</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161925</xdr:rowOff>
        </xdr:from>
        <xdr:to>
          <xdr:col>2</xdr:col>
          <xdr:colOff>838200</xdr:colOff>
          <xdr:row>8</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7</xdr:row>
          <xdr:rowOff>161925</xdr:rowOff>
        </xdr:from>
        <xdr:to>
          <xdr:col>2</xdr:col>
          <xdr:colOff>838200</xdr:colOff>
          <xdr:row>9</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8</xdr:row>
          <xdr:rowOff>161925</xdr:rowOff>
        </xdr:from>
        <xdr:to>
          <xdr:col>2</xdr:col>
          <xdr:colOff>838200</xdr:colOff>
          <xdr:row>10</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161925</xdr:rowOff>
        </xdr:from>
        <xdr:to>
          <xdr:col>2</xdr:col>
          <xdr:colOff>838200</xdr:colOff>
          <xdr:row>14</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13</xdr:row>
          <xdr:rowOff>161925</xdr:rowOff>
        </xdr:from>
        <xdr:to>
          <xdr:col>2</xdr:col>
          <xdr:colOff>838200</xdr:colOff>
          <xdr:row>15</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14</xdr:row>
          <xdr:rowOff>161925</xdr:rowOff>
        </xdr:from>
        <xdr:to>
          <xdr:col>2</xdr:col>
          <xdr:colOff>838200</xdr:colOff>
          <xdr:row>16</xdr:row>
          <xdr:rowOff>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xdr:row>
          <xdr:rowOff>161925</xdr:rowOff>
        </xdr:from>
        <xdr:to>
          <xdr:col>2</xdr:col>
          <xdr:colOff>838200</xdr:colOff>
          <xdr:row>17</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5</xdr:row>
          <xdr:rowOff>161925</xdr:rowOff>
        </xdr:from>
        <xdr:to>
          <xdr:col>2</xdr:col>
          <xdr:colOff>838200</xdr:colOff>
          <xdr:row>7</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6</xdr:row>
          <xdr:rowOff>161925</xdr:rowOff>
        </xdr:from>
        <xdr:to>
          <xdr:col>2</xdr:col>
          <xdr:colOff>838200</xdr:colOff>
          <xdr:row>8</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7</xdr:row>
          <xdr:rowOff>161925</xdr:rowOff>
        </xdr:from>
        <xdr:to>
          <xdr:col>2</xdr:col>
          <xdr:colOff>838200</xdr:colOff>
          <xdr:row>9</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8</xdr:row>
          <xdr:rowOff>161925</xdr:rowOff>
        </xdr:from>
        <xdr:to>
          <xdr:col>2</xdr:col>
          <xdr:colOff>838200</xdr:colOff>
          <xdr:row>10</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10</xdr:row>
          <xdr:rowOff>180975</xdr:rowOff>
        </xdr:from>
        <xdr:to>
          <xdr:col>2</xdr:col>
          <xdr:colOff>838200</xdr:colOff>
          <xdr:row>12</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161925</xdr:rowOff>
        </xdr:from>
        <xdr:to>
          <xdr:col>2</xdr:col>
          <xdr:colOff>838200</xdr:colOff>
          <xdr:row>14</xdr:row>
          <xdr:rowOff>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13</xdr:row>
          <xdr:rowOff>161925</xdr:rowOff>
        </xdr:from>
        <xdr:to>
          <xdr:col>2</xdr:col>
          <xdr:colOff>838200</xdr:colOff>
          <xdr:row>15</xdr:row>
          <xdr:rowOff>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14</xdr:row>
          <xdr:rowOff>161925</xdr:rowOff>
        </xdr:from>
        <xdr:to>
          <xdr:col>2</xdr:col>
          <xdr:colOff>838200</xdr:colOff>
          <xdr:row>16</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17</xdr:row>
          <xdr:rowOff>0</xdr:rowOff>
        </xdr:from>
        <xdr:to>
          <xdr:col>2</xdr:col>
          <xdr:colOff>914400</xdr:colOff>
          <xdr:row>18</xdr:row>
          <xdr:rowOff>19050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12</xdr:row>
          <xdr:rowOff>0</xdr:rowOff>
        </xdr:from>
        <xdr:to>
          <xdr:col>2</xdr:col>
          <xdr:colOff>914400</xdr:colOff>
          <xdr:row>13</xdr:row>
          <xdr:rowOff>19050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2271713</xdr:colOff>
      <xdr:row>44</xdr:row>
      <xdr:rowOff>80963</xdr:rowOff>
    </xdr:from>
    <xdr:ext cx="184731" cy="264560"/>
    <xdr:sp macro="" textlink="">
      <xdr:nvSpPr>
        <xdr:cNvPr id="2" name="TextBox 1"/>
        <xdr:cNvSpPr txBox="1"/>
      </xdr:nvSpPr>
      <xdr:spPr>
        <a:xfrm>
          <a:off x="2271713" y="103965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ables/table1.xml><?xml version="1.0" encoding="utf-8"?>
<table xmlns="http://schemas.openxmlformats.org/spreadsheetml/2006/main" id="3" name="Table3" displayName="Table3" ref="A5:B6" headerRowDxfId="39" dataDxfId="38" totalsRowDxfId="37">
  <autoFilter ref="A5:B6">
    <filterColumn colId="0" hiddenButton="1"/>
    <filterColumn colId="1" hiddenButton="1"/>
  </autoFilter>
  <tableColumns count="2">
    <tableColumn id="1" name="Total Income" totalsRowLabel="Total" dataDxfId="36"/>
    <tableColumn id="2" name="Income of which is a State Aid" dataDxfId="35"/>
  </tableColumns>
  <tableStyleInfo name="TableStyleLight14" showFirstColumn="0" showLastColumn="0" showRowStripes="0" showColumnStripes="0"/>
</table>
</file>

<file path=xl/tables/table2.xml><?xml version="1.0" encoding="utf-8"?>
<table xmlns="http://schemas.openxmlformats.org/spreadsheetml/2006/main" id="2" name="Table2" displayName="Table2" ref="A7:I53" totalsRowCount="1" headerRowDxfId="34" dataDxfId="33" totalsRowDxfId="32">
  <tableColumns count="9">
    <tableColumn id="1" name="Expenditure" totalsRowLabel="Total" dataDxfId="31" totalsRowDxfId="22"/>
    <tableColumn id="2" name="Total expenditure" totalsRowFunction="sum" dataDxfId="30" totalsRowDxfId="21"/>
    <tableColumn id="4" name="Non Core Expenditure" totalsRowFunction="sum" dataDxfId="29" totalsRowDxfId="20"/>
    <tableColumn id="5" name="Total Core Expenditure" totalsRowFunction="sum" dataDxfId="28" totalsRowDxfId="19"/>
    <tableColumn id="6" name="Total EEA Core Expenditure" totalsRowFunction="sum" dataDxfId="27" totalsRowDxfId="18"/>
    <tableColumn id="7" name="Total Non EEA Core Expenditure" totalsRowFunction="custom" dataDxfId="26" totalsRowDxfId="17">
      <totalsRowFormula>SUM(Table2[Total Non EEA Core Expenditure])</totalsRowFormula>
    </tableColumn>
    <tableColumn id="3" name="Expenditure paid to a Subcontractor" totalsRowFunction="custom" dataDxfId="25" totalsRowDxfId="16">
      <totalsRowFormula>SUM(Table2[Expenditure paid to a Subcontractor])</totalsRowFormula>
    </tableColumn>
    <tableColumn id="8" name="Apportionment basis " totalsRowFunction="custom" dataDxfId="24" totalsRowDxfId="15">
      <totalsRowFormula>SUM(Table2[[Apportionment basis ]])</totalsRowFormula>
    </tableColumn>
    <tableColumn id="9" name="Comments" dataDxfId="23" totalsRowDxfId="14"/>
  </tableColumns>
  <tableStyleInfo name="TableStyleLight14"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slation.gov.uk/ukpga/2013/29/schedule/17"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topic/company-registration-filing/starting-company" TargetMode="External"/><Relationship Id="rId13" Type="http://schemas.openxmlformats.org/officeDocument/2006/relationships/printerSettings" Target="../printerSettings/printerSettings2.bin"/><Relationship Id="rId18" Type="http://schemas.openxmlformats.org/officeDocument/2006/relationships/ctrlProp" Target="../ctrlProps/ctrlProp3.xml"/><Relationship Id="rId26" Type="http://schemas.openxmlformats.org/officeDocument/2006/relationships/ctrlProp" Target="../ctrlProps/ctrlProp11.xml"/><Relationship Id="rId3" Type="http://schemas.openxmlformats.org/officeDocument/2006/relationships/hyperlink" Target="https://www.gov.uk/hmrc-internal-manuals/video-games-development-company-manual/vgdc10110" TargetMode="External"/><Relationship Id="rId21" Type="http://schemas.openxmlformats.org/officeDocument/2006/relationships/ctrlProp" Target="../ctrlProps/ctrlProp6.xml"/><Relationship Id="rId34" Type="http://schemas.openxmlformats.org/officeDocument/2006/relationships/ctrlProp" Target="../ctrlProps/ctrlProp19.xml"/><Relationship Id="rId7" Type="http://schemas.openxmlformats.org/officeDocument/2006/relationships/hyperlink" Target="https://www.gov.uk/hmrc-internal-manuals/video-games-development-company-manual/vgdc50000" TargetMode="External"/><Relationship Id="rId12" Type="http://schemas.openxmlformats.org/officeDocument/2006/relationships/hyperlink" Target="https://www.legislation.gov.uk/ukpga/2013/29/schedule/17" TargetMode="External"/><Relationship Id="rId17" Type="http://schemas.openxmlformats.org/officeDocument/2006/relationships/ctrlProp" Target="../ctrlProps/ctrlProp2.xml"/><Relationship Id="rId25" Type="http://schemas.openxmlformats.org/officeDocument/2006/relationships/ctrlProp" Target="../ctrlProps/ctrlProp10.xml"/><Relationship Id="rId33" Type="http://schemas.openxmlformats.org/officeDocument/2006/relationships/ctrlProp" Target="../ctrlProps/ctrlProp18.xml"/><Relationship Id="rId2" Type="http://schemas.openxmlformats.org/officeDocument/2006/relationships/hyperlink" Target="https://www.gov.uk/hmrc-internal-manuals/video-games-development-company-manual/vgdc60010" TargetMode="External"/><Relationship Id="rId16" Type="http://schemas.openxmlformats.org/officeDocument/2006/relationships/ctrlProp" Target="../ctrlProps/ctrlProp1.xml"/><Relationship Id="rId20" Type="http://schemas.openxmlformats.org/officeDocument/2006/relationships/ctrlProp" Target="../ctrlProps/ctrlProp5.xml"/><Relationship Id="rId29" Type="http://schemas.openxmlformats.org/officeDocument/2006/relationships/ctrlProp" Target="../ctrlProps/ctrlProp14.xml"/><Relationship Id="rId1" Type="http://schemas.openxmlformats.org/officeDocument/2006/relationships/hyperlink" Target="https://www.gov.uk/hmrc-internal-manuals/video-games-development-company-manual/vgdc55000" TargetMode="External"/><Relationship Id="rId6" Type="http://schemas.openxmlformats.org/officeDocument/2006/relationships/hyperlink" Target="https://www.gov.uk/hmrc-internal-manuals/video-games-development-company-manual/vgdc40000" TargetMode="External"/><Relationship Id="rId11" Type="http://schemas.openxmlformats.org/officeDocument/2006/relationships/hyperlink" Target="mailto:creative.industries@hmrc.gsi.gov.uk" TargetMode="External"/><Relationship Id="rId24" Type="http://schemas.openxmlformats.org/officeDocument/2006/relationships/ctrlProp" Target="../ctrlProps/ctrlProp9.xml"/><Relationship Id="rId32" Type="http://schemas.openxmlformats.org/officeDocument/2006/relationships/ctrlProp" Target="../ctrlProps/ctrlProp17.xml"/><Relationship Id="rId5" Type="http://schemas.openxmlformats.org/officeDocument/2006/relationships/hyperlink" Target="https://www.bfi.org.uk/supporting-uk-film/british-certification-tax-relief" TargetMode="External"/><Relationship Id="rId15" Type="http://schemas.openxmlformats.org/officeDocument/2006/relationships/vmlDrawing" Target="../drawings/vmlDrawing1.vml"/><Relationship Id="rId23" Type="http://schemas.openxmlformats.org/officeDocument/2006/relationships/ctrlProp" Target="../ctrlProps/ctrlProp8.xml"/><Relationship Id="rId28" Type="http://schemas.openxmlformats.org/officeDocument/2006/relationships/ctrlProp" Target="../ctrlProps/ctrlProp13.xml"/><Relationship Id="rId10" Type="http://schemas.openxmlformats.org/officeDocument/2006/relationships/hyperlink" Target="https://www.gov.uk/hmrc-internal-manuals/video-games-development-company-manual" TargetMode="External"/><Relationship Id="rId19" Type="http://schemas.openxmlformats.org/officeDocument/2006/relationships/ctrlProp" Target="../ctrlProps/ctrlProp4.xml"/><Relationship Id="rId31" Type="http://schemas.openxmlformats.org/officeDocument/2006/relationships/ctrlProp" Target="../ctrlProps/ctrlProp16.xml"/><Relationship Id="rId4" Type="http://schemas.openxmlformats.org/officeDocument/2006/relationships/hyperlink" Target="https://www.gov.uk/hmrc-internal-manuals/video-games-development-company-manual/vgdc40030" TargetMode="External"/><Relationship Id="rId9" Type="http://schemas.openxmlformats.org/officeDocument/2006/relationships/hyperlink" Target="https://www.gov.uk/government/publications/tax-agents-and-advisers-authorising-your-agent-64-8" TargetMode="External"/><Relationship Id="rId14" Type="http://schemas.openxmlformats.org/officeDocument/2006/relationships/drawing" Target="../drawings/drawing1.xml"/><Relationship Id="rId22" Type="http://schemas.openxmlformats.org/officeDocument/2006/relationships/ctrlProp" Target="../ctrlProps/ctrlProp7.xml"/><Relationship Id="rId27" Type="http://schemas.openxmlformats.org/officeDocument/2006/relationships/ctrlProp" Target="../ctrlProps/ctrlProp12.xml"/><Relationship Id="rId30"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hmrc-internal-manuals/video-games-development-company-manual/vgdc5500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gov.uk/hmrc-internal-manuals/video-games-development-company-manual/vgdc50010"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40"/>
  <sheetViews>
    <sheetView tabSelected="1" workbookViewId="0">
      <selection activeCell="D26" sqref="D26"/>
    </sheetView>
  </sheetViews>
  <sheetFormatPr defaultRowHeight="15" x14ac:dyDescent="0.25"/>
  <cols>
    <col min="1" max="1" width="36.140625" style="5" customWidth="1"/>
    <col min="2" max="3" width="16" style="5" customWidth="1"/>
    <col min="4" max="4" width="28" style="5" customWidth="1"/>
    <col min="5" max="5" width="26.28515625" style="5" customWidth="1"/>
    <col min="6" max="6" width="32.140625" style="5" customWidth="1"/>
    <col min="7" max="7" width="26.42578125" style="5" customWidth="1"/>
    <col min="8" max="8" width="30.28515625" style="5" customWidth="1"/>
    <col min="9" max="9" width="29.42578125" style="5" customWidth="1"/>
    <col min="10" max="10" width="26.7109375" style="5" customWidth="1"/>
    <col min="11" max="16384" width="9.140625" style="5"/>
  </cols>
  <sheetData>
    <row r="1" spans="1:14" ht="21" x14ac:dyDescent="0.25">
      <c r="A1" s="56"/>
      <c r="B1" s="57"/>
      <c r="C1" s="58" t="s">
        <v>131</v>
      </c>
      <c r="D1" s="57"/>
      <c r="E1" s="57"/>
      <c r="F1" s="57"/>
      <c r="G1" s="57"/>
      <c r="H1" s="57"/>
      <c r="I1" s="59"/>
      <c r="J1" s="59"/>
      <c r="K1" s="59"/>
      <c r="L1" s="59"/>
      <c r="M1" s="59"/>
      <c r="N1" s="60"/>
    </row>
    <row r="2" spans="1:14" x14ac:dyDescent="0.25">
      <c r="A2" s="61"/>
      <c r="B2" s="52" t="s">
        <v>11</v>
      </c>
      <c r="C2" s="52"/>
      <c r="D2" s="52" t="s">
        <v>16</v>
      </c>
      <c r="E2" s="52"/>
      <c r="F2" s="52"/>
      <c r="G2" s="52"/>
      <c r="H2" s="52"/>
      <c r="I2" s="35"/>
      <c r="J2" s="35"/>
      <c r="K2" s="35"/>
      <c r="L2" s="35"/>
      <c r="M2" s="35"/>
      <c r="N2" s="62"/>
    </row>
    <row r="3" spans="1:14" x14ac:dyDescent="0.25">
      <c r="A3" s="61"/>
      <c r="B3" s="52" t="s">
        <v>9</v>
      </c>
      <c r="C3" s="52"/>
      <c r="D3" s="52" t="s">
        <v>17</v>
      </c>
      <c r="E3" s="52"/>
      <c r="F3" s="52"/>
      <c r="G3" s="52"/>
      <c r="H3" s="52"/>
      <c r="I3" s="35"/>
      <c r="J3" s="35"/>
      <c r="K3" s="35"/>
      <c r="L3" s="35"/>
      <c r="M3" s="35"/>
      <c r="N3" s="62"/>
    </row>
    <row r="4" spans="1:14" x14ac:dyDescent="0.25">
      <c r="A4" s="63"/>
      <c r="B4" s="54"/>
      <c r="C4" s="54"/>
      <c r="D4" s="54"/>
      <c r="E4" s="54"/>
      <c r="F4" s="54"/>
      <c r="G4" s="53"/>
      <c r="H4" s="53"/>
      <c r="I4" s="50"/>
      <c r="J4" s="50"/>
      <c r="K4" s="50"/>
      <c r="L4" s="50"/>
      <c r="M4" s="50"/>
      <c r="N4" s="64"/>
    </row>
    <row r="5" spans="1:14" ht="15.75" x14ac:dyDescent="0.25">
      <c r="A5" s="72" t="s">
        <v>93</v>
      </c>
      <c r="B5" s="67"/>
      <c r="C5" s="67"/>
      <c r="D5" s="67"/>
      <c r="E5" s="67"/>
      <c r="F5" s="67"/>
      <c r="G5" s="68"/>
      <c r="H5" s="68"/>
      <c r="I5" s="69"/>
      <c r="J5" s="69"/>
      <c r="K5" s="69"/>
      <c r="L5" s="69"/>
      <c r="M5" s="50"/>
      <c r="N5" s="64"/>
    </row>
    <row r="6" spans="1:14" ht="15.75" x14ac:dyDescent="0.25">
      <c r="A6" s="73" t="s">
        <v>200</v>
      </c>
      <c r="B6" s="67"/>
      <c r="C6" s="67"/>
      <c r="D6" s="67"/>
      <c r="E6" s="67"/>
      <c r="F6" s="67"/>
      <c r="G6" s="68"/>
      <c r="H6" s="68"/>
      <c r="I6" s="69"/>
      <c r="J6" s="69"/>
      <c r="K6" s="69"/>
      <c r="L6" s="69"/>
      <c r="M6" s="50"/>
      <c r="N6" s="64"/>
    </row>
    <row r="7" spans="1:14" ht="15.75" x14ac:dyDescent="0.25">
      <c r="A7" s="72" t="s">
        <v>149</v>
      </c>
      <c r="B7" s="67"/>
      <c r="C7" s="67"/>
      <c r="D7" s="67"/>
      <c r="E7" s="67"/>
      <c r="F7" s="67"/>
      <c r="G7" s="68"/>
      <c r="H7" s="68"/>
      <c r="I7" s="69"/>
      <c r="J7" s="69"/>
      <c r="K7" s="69"/>
      <c r="L7" s="69"/>
      <c r="M7" s="50"/>
      <c r="N7" s="64"/>
    </row>
    <row r="8" spans="1:14" ht="15.75" x14ac:dyDescent="0.25">
      <c r="A8" s="72" t="s">
        <v>103</v>
      </c>
      <c r="B8" s="67"/>
      <c r="C8" s="67"/>
      <c r="D8" s="67"/>
      <c r="E8" s="67"/>
      <c r="F8" s="67"/>
      <c r="G8" s="68"/>
      <c r="H8" s="68"/>
      <c r="I8" s="69"/>
      <c r="J8" s="69"/>
      <c r="K8" s="69"/>
      <c r="L8" s="69"/>
      <c r="M8" s="50"/>
      <c r="N8" s="64"/>
    </row>
    <row r="9" spans="1:14" ht="16.5" thickBot="1" x14ac:dyDescent="0.3">
      <c r="A9" s="73"/>
      <c r="B9" s="70"/>
      <c r="C9" s="70"/>
      <c r="D9" s="70"/>
      <c r="E9" s="67"/>
      <c r="F9" s="67"/>
      <c r="G9" s="68"/>
      <c r="H9" s="68"/>
      <c r="I9" s="69"/>
      <c r="J9" s="69"/>
      <c r="K9" s="69"/>
      <c r="L9" s="69"/>
      <c r="M9" s="50"/>
      <c r="N9" s="64"/>
    </row>
    <row r="10" spans="1:14" ht="15.75" x14ac:dyDescent="0.25">
      <c r="A10" s="77" t="s">
        <v>207</v>
      </c>
      <c r="B10" s="78"/>
      <c r="C10" s="78"/>
      <c r="D10" s="93" t="s">
        <v>208</v>
      </c>
      <c r="E10" s="79"/>
      <c r="F10" s="78"/>
      <c r="G10" s="83" t="s">
        <v>20</v>
      </c>
      <c r="H10" s="68"/>
      <c r="I10" s="69"/>
      <c r="J10" s="69"/>
      <c r="K10" s="69"/>
      <c r="L10" s="69"/>
      <c r="M10" s="50"/>
      <c r="N10" s="64"/>
    </row>
    <row r="11" spans="1:14" ht="15.75" x14ac:dyDescent="0.25">
      <c r="A11" s="72" t="s">
        <v>193</v>
      </c>
      <c r="B11" s="71"/>
      <c r="C11" s="71"/>
      <c r="D11" s="71"/>
      <c r="E11" s="70"/>
      <c r="F11" s="71"/>
      <c r="G11" s="84" t="s">
        <v>20</v>
      </c>
      <c r="H11" s="68"/>
      <c r="I11" s="69"/>
      <c r="J11" s="69"/>
      <c r="K11" s="69"/>
      <c r="L11" s="69"/>
      <c r="M11" s="50"/>
      <c r="N11" s="64"/>
    </row>
    <row r="12" spans="1:14" ht="15.75" x14ac:dyDescent="0.25">
      <c r="A12" s="72" t="s">
        <v>194</v>
      </c>
      <c r="B12" s="71"/>
      <c r="C12" s="71"/>
      <c r="D12" s="71"/>
      <c r="E12" s="70"/>
      <c r="F12" s="71"/>
      <c r="G12" s="84" t="s">
        <v>20</v>
      </c>
      <c r="H12" s="68"/>
      <c r="I12" s="69"/>
      <c r="J12" s="69"/>
      <c r="K12" s="69"/>
      <c r="L12" s="69"/>
      <c r="M12" s="50"/>
      <c r="N12" s="64"/>
    </row>
    <row r="13" spans="1:14" ht="15.75" x14ac:dyDescent="0.25">
      <c r="A13" s="72" t="s">
        <v>195</v>
      </c>
      <c r="B13" s="67"/>
      <c r="C13" s="67"/>
      <c r="D13" s="67"/>
      <c r="E13" s="70"/>
      <c r="F13" s="67"/>
      <c r="G13" s="84" t="s">
        <v>20</v>
      </c>
      <c r="H13" s="68"/>
      <c r="I13" s="69"/>
      <c r="J13" s="69"/>
      <c r="K13" s="69"/>
      <c r="L13" s="69"/>
      <c r="M13" s="50"/>
      <c r="N13" s="64"/>
    </row>
    <row r="14" spans="1:14" ht="15.75" x14ac:dyDescent="0.25">
      <c r="A14" s="72" t="s">
        <v>201</v>
      </c>
      <c r="B14" s="67"/>
      <c r="C14" s="67"/>
      <c r="D14" s="67"/>
      <c r="E14" s="70"/>
      <c r="F14" s="67"/>
      <c r="G14" s="84" t="s">
        <v>20</v>
      </c>
      <c r="H14" s="68"/>
      <c r="I14" s="69"/>
      <c r="J14" s="69"/>
      <c r="K14" s="69"/>
      <c r="L14" s="69"/>
      <c r="M14" s="50"/>
      <c r="N14" s="64"/>
    </row>
    <row r="15" spans="1:14" ht="16.5" thickBot="1" x14ac:dyDescent="0.3">
      <c r="A15" s="80" t="s">
        <v>196</v>
      </c>
      <c r="B15" s="81"/>
      <c r="C15" s="81"/>
      <c r="D15" s="81"/>
      <c r="E15" s="82"/>
      <c r="F15" s="81"/>
      <c r="G15" s="85" t="s">
        <v>20</v>
      </c>
      <c r="H15" s="68"/>
      <c r="I15" s="69"/>
      <c r="J15" s="69"/>
      <c r="K15" s="69"/>
      <c r="L15" s="69"/>
      <c r="M15" s="50"/>
      <c r="N15" s="64"/>
    </row>
    <row r="16" spans="1:14" ht="15.75" x14ac:dyDescent="0.25">
      <c r="A16" s="73" t="s">
        <v>132</v>
      </c>
      <c r="B16" s="70"/>
      <c r="C16" s="70"/>
      <c r="D16" s="70"/>
      <c r="E16" s="70"/>
      <c r="F16" s="70"/>
      <c r="G16" s="69"/>
      <c r="H16" s="69"/>
      <c r="I16" s="69"/>
      <c r="J16" s="69"/>
      <c r="K16" s="69"/>
      <c r="L16" s="69"/>
      <c r="M16" s="50"/>
      <c r="N16" s="64"/>
    </row>
    <row r="17" spans="1:14" ht="15.75" x14ac:dyDescent="0.25">
      <c r="A17" s="73"/>
      <c r="B17" s="70"/>
      <c r="C17" s="70"/>
      <c r="D17" s="70"/>
      <c r="E17" s="70"/>
      <c r="F17" s="70"/>
      <c r="G17" s="69"/>
      <c r="H17" s="69"/>
      <c r="I17" s="69"/>
      <c r="J17" s="69"/>
      <c r="K17" s="69"/>
      <c r="L17" s="69"/>
      <c r="M17" s="50"/>
      <c r="N17" s="64"/>
    </row>
    <row r="18" spans="1:14" ht="15.75" x14ac:dyDescent="0.25">
      <c r="A18" s="89" t="s">
        <v>197</v>
      </c>
      <c r="B18" s="70"/>
      <c r="C18" s="70"/>
      <c r="D18" s="70"/>
      <c r="E18" s="70"/>
      <c r="F18" s="70"/>
      <c r="G18" s="69"/>
      <c r="H18" s="69"/>
      <c r="I18" s="69"/>
      <c r="J18" s="69"/>
      <c r="K18" s="69"/>
      <c r="L18" s="69"/>
      <c r="M18" s="50"/>
      <c r="N18" s="64"/>
    </row>
    <row r="19" spans="1:14" ht="15.75" x14ac:dyDescent="0.25">
      <c r="A19" s="55" t="s">
        <v>198</v>
      </c>
      <c r="B19" s="67"/>
      <c r="C19" s="67"/>
      <c r="D19" s="67"/>
      <c r="E19" s="70"/>
      <c r="F19" s="70"/>
      <c r="G19" s="69"/>
      <c r="H19" s="69"/>
      <c r="I19" s="69"/>
      <c r="J19" s="69"/>
      <c r="K19" s="69"/>
      <c r="L19" s="69"/>
      <c r="M19" s="50"/>
      <c r="N19" s="64"/>
    </row>
    <row r="20" spans="1:14" ht="15.75" x14ac:dyDescent="0.25">
      <c r="A20" s="72" t="s">
        <v>92</v>
      </c>
      <c r="B20" s="70"/>
      <c r="C20" s="70"/>
      <c r="D20" s="70"/>
      <c r="E20" s="70"/>
      <c r="F20" s="70"/>
      <c r="G20" s="69"/>
      <c r="H20" s="69"/>
      <c r="I20" s="69"/>
      <c r="J20" s="69"/>
      <c r="K20" s="69"/>
      <c r="L20" s="69"/>
      <c r="M20" s="50"/>
      <c r="N20" s="64"/>
    </row>
    <row r="21" spans="1:14" ht="15.75" thickBot="1" x14ac:dyDescent="0.3">
      <c r="A21" s="74"/>
      <c r="B21" s="75"/>
      <c r="C21" s="75"/>
      <c r="D21" s="75"/>
      <c r="E21" s="75"/>
      <c r="F21" s="75"/>
      <c r="G21" s="76"/>
      <c r="H21" s="76"/>
      <c r="I21" s="76"/>
      <c r="J21" s="76"/>
      <c r="K21" s="76"/>
      <c r="L21" s="76"/>
      <c r="M21" s="65"/>
      <c r="N21" s="66"/>
    </row>
    <row r="40" spans="1:1" x14ac:dyDescent="0.25">
      <c r="A40" s="5" t="s">
        <v>209</v>
      </c>
    </row>
  </sheetData>
  <sheetProtection password="F86F" sheet="1" objects="1" scenarios="1"/>
  <conditionalFormatting sqref="G10:G15">
    <cfRule type="containsText" dxfId="13" priority="1" operator="containsText" text="no">
      <formula>NOT(ISERROR(SEARCH("no",G10)))</formula>
    </cfRule>
  </conditionalFormatting>
  <dataValidations count="1">
    <dataValidation type="list" allowBlank="1" showInputMessage="1" showErrorMessage="1" sqref="G10:G15">
      <formula1>"yes,no"</formula1>
    </dataValidation>
  </dataValidations>
  <hyperlinks>
    <hyperlink ref="D10" r:id="rId1"/>
  </hyperlinks>
  <pageMargins left="0.70866141732283472" right="0.70866141732283472" top="0.74803149606299213" bottom="0.74803149606299213" header="0.31496062992125984" footer="0.31496062992125984"/>
  <pageSetup paperSize="9" scale="43"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31"/>
  <sheetViews>
    <sheetView showGridLines="0" workbookViewId="0">
      <selection activeCell="C23" sqref="C23"/>
    </sheetView>
  </sheetViews>
  <sheetFormatPr defaultRowHeight="15" x14ac:dyDescent="0.25"/>
  <cols>
    <col min="1" max="1" width="9.140625" style="41"/>
    <col min="2" max="2" width="142.140625" style="41" customWidth="1"/>
    <col min="3" max="3" width="22.5703125" style="41" customWidth="1"/>
    <col min="4" max="4" width="93.7109375" style="41" customWidth="1"/>
    <col min="5" max="5" width="8" style="41" customWidth="1"/>
    <col min="6" max="9" width="9.140625" style="41" hidden="1" customWidth="1"/>
    <col min="10" max="10" width="13" style="41" customWidth="1"/>
    <col min="11" max="12" width="9.140625" style="41"/>
    <col min="13" max="13" width="6.140625" style="41" hidden="1" customWidth="1"/>
    <col min="14" max="16384" width="9.140625" style="41"/>
  </cols>
  <sheetData>
    <row r="1" spans="1:13" ht="21" x14ac:dyDescent="0.25">
      <c r="A1" s="103"/>
      <c r="B1" s="104"/>
      <c r="C1" s="105" t="s">
        <v>131</v>
      </c>
      <c r="D1" s="104"/>
      <c r="E1" s="106"/>
      <c r="F1" s="106"/>
      <c r="G1" s="106"/>
      <c r="H1" s="106"/>
      <c r="I1" s="107"/>
      <c r="J1" s="54"/>
      <c r="K1" s="108"/>
    </row>
    <row r="2" spans="1:13" x14ac:dyDescent="0.25">
      <c r="A2" s="51"/>
      <c r="B2" s="52" t="s">
        <v>184</v>
      </c>
      <c r="C2" s="52"/>
      <c r="D2" s="52" t="s">
        <v>16</v>
      </c>
      <c r="E2" s="109"/>
      <c r="F2" s="109"/>
      <c r="G2" s="109"/>
      <c r="H2" s="109"/>
      <c r="I2" s="54"/>
      <c r="J2" s="54"/>
      <c r="K2" s="108"/>
    </row>
    <row r="3" spans="1:13" x14ac:dyDescent="0.25">
      <c r="A3" s="51"/>
      <c r="B3" s="52" t="s">
        <v>9</v>
      </c>
      <c r="C3" s="52"/>
      <c r="D3" s="52" t="s">
        <v>17</v>
      </c>
      <c r="E3" s="109"/>
      <c r="F3" s="109"/>
      <c r="G3" s="109"/>
      <c r="H3" s="109"/>
      <c r="I3" s="54"/>
      <c r="J3" s="54"/>
      <c r="K3" s="108"/>
    </row>
    <row r="4" spans="1:13" ht="16.5" thickBot="1" x14ac:dyDescent="0.3">
      <c r="A4" s="110"/>
      <c r="B4" s="110"/>
      <c r="C4" s="110"/>
      <c r="D4" s="110"/>
      <c r="J4" s="108"/>
      <c r="K4" s="108"/>
    </row>
    <row r="5" spans="1:13" ht="16.5" thickBot="1" x14ac:dyDescent="0.3">
      <c r="A5" s="111" t="s">
        <v>159</v>
      </c>
      <c r="B5" s="111" t="s">
        <v>161</v>
      </c>
      <c r="C5" s="111" t="s">
        <v>178</v>
      </c>
      <c r="D5" s="111" t="s">
        <v>160</v>
      </c>
      <c r="E5" s="108"/>
      <c r="F5" s="108"/>
      <c r="G5" s="108"/>
      <c r="H5" s="108"/>
      <c r="I5" s="108"/>
      <c r="J5" s="108"/>
      <c r="K5" s="108"/>
    </row>
    <row r="6" spans="1:13" ht="15.75" x14ac:dyDescent="0.25">
      <c r="A6" s="112">
        <v>1</v>
      </c>
      <c r="B6" s="113" t="s">
        <v>170</v>
      </c>
      <c r="C6" s="86"/>
      <c r="D6" s="114" t="s">
        <v>171</v>
      </c>
      <c r="E6" s="108"/>
      <c r="F6" s="108"/>
      <c r="G6" s="108"/>
      <c r="H6" s="108"/>
      <c r="I6" s="108"/>
      <c r="J6" s="108"/>
      <c r="K6" s="108"/>
      <c r="M6" s="41" t="b">
        <v>0</v>
      </c>
    </row>
    <row r="7" spans="1:13" ht="15.75" x14ac:dyDescent="0.25">
      <c r="A7" s="112">
        <v>2</v>
      </c>
      <c r="B7" s="113" t="s">
        <v>172</v>
      </c>
      <c r="C7" s="87"/>
      <c r="D7" s="115" t="s">
        <v>165</v>
      </c>
      <c r="E7" s="108"/>
      <c r="F7" s="108"/>
      <c r="G7" s="108"/>
      <c r="H7" s="108"/>
      <c r="I7" s="108"/>
      <c r="J7" s="108"/>
      <c r="M7" s="41" t="b">
        <v>0</v>
      </c>
    </row>
    <row r="8" spans="1:13" ht="15.75" x14ac:dyDescent="0.25">
      <c r="A8" s="112">
        <v>3</v>
      </c>
      <c r="B8" s="116" t="s">
        <v>181</v>
      </c>
      <c r="C8" s="87"/>
      <c r="D8" s="115" t="s">
        <v>167</v>
      </c>
      <c r="E8" s="108"/>
      <c r="F8" s="108"/>
      <c r="G8" s="108"/>
      <c r="H8" s="108"/>
      <c r="I8" s="108"/>
      <c r="J8" s="108"/>
      <c r="M8" s="41" t="b">
        <v>0</v>
      </c>
    </row>
    <row r="9" spans="1:13" ht="15.75" x14ac:dyDescent="0.25">
      <c r="A9" s="112">
        <v>4</v>
      </c>
      <c r="B9" s="113" t="s">
        <v>162</v>
      </c>
      <c r="C9" s="88"/>
      <c r="D9" s="115" t="s">
        <v>166</v>
      </c>
      <c r="E9" s="108"/>
      <c r="F9" s="108"/>
      <c r="G9" s="108"/>
      <c r="H9" s="108"/>
      <c r="I9" s="108"/>
      <c r="J9" s="108"/>
      <c r="M9" s="41" t="b">
        <v>0</v>
      </c>
    </row>
    <row r="10" spans="1:13" ht="15.75" x14ac:dyDescent="0.25">
      <c r="A10" s="112">
        <v>5</v>
      </c>
      <c r="B10" s="113" t="s">
        <v>177</v>
      </c>
      <c r="C10" s="88"/>
      <c r="D10" s="115" t="s">
        <v>164</v>
      </c>
      <c r="E10" s="108"/>
      <c r="F10" s="108"/>
      <c r="G10" s="108"/>
      <c r="H10" s="108"/>
      <c r="I10" s="108"/>
      <c r="J10" s="108"/>
      <c r="M10" s="41" t="b">
        <v>0</v>
      </c>
    </row>
    <row r="11" spans="1:13" ht="15.75" x14ac:dyDescent="0.25">
      <c r="A11" s="112"/>
      <c r="B11" s="113"/>
      <c r="C11" s="88"/>
      <c r="D11" s="115" t="s">
        <v>199</v>
      </c>
      <c r="E11" s="108"/>
      <c r="F11" s="108"/>
      <c r="G11" s="108"/>
      <c r="H11" s="108"/>
      <c r="I11" s="108"/>
      <c r="J11" s="108"/>
    </row>
    <row r="12" spans="1:13" ht="15.75" x14ac:dyDescent="0.25">
      <c r="A12" s="112">
        <v>6</v>
      </c>
      <c r="B12" s="113" t="s">
        <v>187</v>
      </c>
      <c r="C12" s="88"/>
      <c r="D12" s="115" t="s">
        <v>163</v>
      </c>
      <c r="E12" s="108"/>
      <c r="F12" s="108"/>
      <c r="G12" s="108"/>
      <c r="H12" s="108"/>
      <c r="I12" s="108"/>
      <c r="J12" s="108"/>
      <c r="M12" s="41" t="b">
        <v>0</v>
      </c>
    </row>
    <row r="13" spans="1:13" ht="15.75" x14ac:dyDescent="0.25">
      <c r="A13" s="112">
        <v>7</v>
      </c>
      <c r="B13" s="118" t="s">
        <v>188</v>
      </c>
      <c r="C13" s="88"/>
      <c r="D13" s="115" t="s">
        <v>169</v>
      </c>
      <c r="E13" s="108"/>
      <c r="F13" s="108"/>
      <c r="G13" s="108"/>
      <c r="H13" s="108"/>
      <c r="I13" s="108"/>
      <c r="J13" s="108"/>
      <c r="M13" s="41" t="b">
        <v>0</v>
      </c>
    </row>
    <row r="14" spans="1:13" ht="15.75" x14ac:dyDescent="0.25">
      <c r="A14" s="112">
        <v>8</v>
      </c>
      <c r="B14" s="119" t="s">
        <v>179</v>
      </c>
      <c r="C14" s="88"/>
      <c r="D14" s="115" t="s">
        <v>168</v>
      </c>
      <c r="E14" s="108"/>
      <c r="F14" s="108"/>
      <c r="G14" s="108"/>
      <c r="H14" s="108"/>
      <c r="I14" s="108"/>
      <c r="J14" s="108"/>
      <c r="M14" s="41" t="b">
        <v>0</v>
      </c>
    </row>
    <row r="15" spans="1:13" ht="15.75" x14ac:dyDescent="0.25">
      <c r="A15" s="112">
        <v>9</v>
      </c>
      <c r="B15" s="119" t="s">
        <v>182</v>
      </c>
      <c r="C15" s="88"/>
      <c r="D15" s="117"/>
      <c r="E15" s="108"/>
      <c r="F15" s="108"/>
      <c r="G15" s="108"/>
      <c r="H15" s="108"/>
      <c r="I15" s="108"/>
      <c r="J15" s="108"/>
      <c r="M15" s="41" t="b">
        <v>0</v>
      </c>
    </row>
    <row r="16" spans="1:13" ht="15.75" x14ac:dyDescent="0.25">
      <c r="A16" s="112">
        <v>10</v>
      </c>
      <c r="B16" s="113" t="s">
        <v>173</v>
      </c>
      <c r="C16" s="88"/>
      <c r="D16" s="115" t="s">
        <v>174</v>
      </c>
      <c r="E16" s="108"/>
      <c r="F16" s="108"/>
      <c r="G16" s="108"/>
      <c r="H16" s="108"/>
      <c r="I16" s="108"/>
      <c r="J16" s="108"/>
      <c r="M16" s="41" t="b">
        <v>0</v>
      </c>
    </row>
    <row r="17" spans="1:13" ht="15.75" x14ac:dyDescent="0.25">
      <c r="A17" s="112">
        <v>11</v>
      </c>
      <c r="B17" s="116" t="s">
        <v>185</v>
      </c>
      <c r="C17" s="87"/>
      <c r="D17" s="117"/>
      <c r="E17" s="108"/>
      <c r="F17" s="108"/>
      <c r="G17" s="108"/>
      <c r="H17" s="108"/>
      <c r="I17" s="108"/>
      <c r="J17" s="108"/>
      <c r="M17" s="41" t="b">
        <v>0</v>
      </c>
    </row>
    <row r="18" spans="1:13" ht="15.75" x14ac:dyDescent="0.25">
      <c r="A18" s="112">
        <v>12</v>
      </c>
      <c r="B18" s="116" t="s">
        <v>176</v>
      </c>
      <c r="C18" s="87"/>
      <c r="D18" s="117"/>
      <c r="E18" s="108"/>
      <c r="F18" s="108"/>
      <c r="G18" s="108"/>
      <c r="H18" s="108"/>
      <c r="I18" s="108"/>
      <c r="J18" s="108"/>
    </row>
    <row r="19" spans="1:13" ht="15.75" x14ac:dyDescent="0.25">
      <c r="A19" s="117"/>
      <c r="B19" s="113"/>
      <c r="C19" s="88"/>
      <c r="D19" s="117"/>
      <c r="E19" s="108"/>
      <c r="F19" s="108"/>
      <c r="G19" s="108"/>
      <c r="H19" s="108"/>
      <c r="I19" s="108"/>
      <c r="J19" s="108"/>
    </row>
    <row r="20" spans="1:13" ht="15.75" x14ac:dyDescent="0.25">
      <c r="A20" s="117"/>
      <c r="B20" s="113"/>
      <c r="C20" s="117"/>
      <c r="D20" s="117"/>
      <c r="E20" s="108"/>
      <c r="F20" s="108"/>
      <c r="G20" s="108"/>
      <c r="H20" s="108"/>
      <c r="I20" s="108"/>
      <c r="J20" s="108"/>
    </row>
    <row r="21" spans="1:13" ht="15.75" x14ac:dyDescent="0.25">
      <c r="A21" s="117"/>
      <c r="B21" s="113"/>
      <c r="C21" s="117"/>
      <c r="D21" s="117"/>
      <c r="E21" s="108"/>
      <c r="F21" s="108"/>
      <c r="G21" s="108"/>
      <c r="H21" s="108"/>
      <c r="I21" s="108"/>
      <c r="J21" s="108"/>
    </row>
    <row r="22" spans="1:13" ht="15.75" x14ac:dyDescent="0.25">
      <c r="A22" s="117"/>
      <c r="B22" s="120" t="s">
        <v>180</v>
      </c>
      <c r="C22" s="117"/>
      <c r="D22" s="117"/>
      <c r="E22" s="108"/>
      <c r="F22" s="108"/>
      <c r="G22" s="108"/>
      <c r="H22" s="108"/>
      <c r="I22" s="108"/>
      <c r="J22" s="108"/>
    </row>
    <row r="23" spans="1:13" ht="15.75" x14ac:dyDescent="0.25">
      <c r="A23" s="117"/>
      <c r="B23" s="121" t="s">
        <v>186</v>
      </c>
      <c r="C23" s="117"/>
      <c r="D23" s="115"/>
      <c r="E23" s="108"/>
      <c r="F23" s="108"/>
      <c r="G23" s="108"/>
      <c r="H23" s="108"/>
      <c r="I23" s="108"/>
      <c r="J23" s="108"/>
    </row>
    <row r="24" spans="1:13" ht="15.75" x14ac:dyDescent="0.25">
      <c r="A24" s="117"/>
      <c r="B24" s="121" t="s">
        <v>202</v>
      </c>
      <c r="C24" s="117"/>
      <c r="D24" s="117"/>
      <c r="E24" s="108"/>
      <c r="F24" s="108"/>
      <c r="G24" s="108"/>
      <c r="H24" s="108"/>
      <c r="I24" s="108"/>
      <c r="J24" s="108"/>
    </row>
    <row r="25" spans="1:13" ht="15.75" x14ac:dyDescent="0.25">
      <c r="A25" s="117"/>
      <c r="B25" s="122" t="s">
        <v>206</v>
      </c>
      <c r="C25" s="117"/>
      <c r="D25" s="117"/>
      <c r="E25" s="108"/>
      <c r="F25" s="108"/>
      <c r="G25" s="108"/>
      <c r="H25" s="108"/>
      <c r="I25" s="108"/>
      <c r="J25" s="108"/>
    </row>
    <row r="26" spans="1:13" ht="15.75" x14ac:dyDescent="0.25">
      <c r="A26" s="117"/>
      <c r="B26" s="113"/>
      <c r="C26" s="117"/>
      <c r="D26" s="117"/>
      <c r="E26" s="108"/>
      <c r="F26" s="108"/>
      <c r="G26" s="108"/>
      <c r="H26" s="108"/>
      <c r="I26" s="108"/>
      <c r="J26" s="108"/>
    </row>
    <row r="27" spans="1:13" ht="15.75" x14ac:dyDescent="0.25">
      <c r="A27" s="117"/>
      <c r="B27" s="113"/>
      <c r="C27" s="117"/>
      <c r="D27" s="117"/>
      <c r="E27" s="108"/>
      <c r="F27" s="108"/>
      <c r="G27" s="108"/>
      <c r="H27" s="108"/>
      <c r="I27" s="108"/>
      <c r="J27" s="108"/>
    </row>
    <row r="28" spans="1:13" ht="15.75" x14ac:dyDescent="0.25">
      <c r="A28" s="117"/>
      <c r="B28" s="113"/>
      <c r="C28" s="117"/>
      <c r="D28" s="117"/>
      <c r="E28" s="108"/>
      <c r="F28" s="108"/>
      <c r="G28" s="108"/>
      <c r="H28" s="108"/>
      <c r="I28" s="108"/>
      <c r="J28" s="108"/>
    </row>
    <row r="29" spans="1:13" ht="15.75" x14ac:dyDescent="0.25">
      <c r="A29" s="117"/>
      <c r="B29" s="113"/>
      <c r="C29" s="117"/>
      <c r="D29" s="117"/>
      <c r="E29" s="108"/>
      <c r="F29" s="108"/>
      <c r="G29" s="108"/>
      <c r="H29" s="108"/>
      <c r="I29" s="108"/>
      <c r="J29" s="108"/>
    </row>
    <row r="30" spans="1:13" ht="15.75" x14ac:dyDescent="0.25">
      <c r="A30" s="117"/>
      <c r="B30" s="113"/>
      <c r="C30" s="117"/>
      <c r="D30" s="117"/>
      <c r="E30" s="108"/>
      <c r="F30" s="108"/>
      <c r="G30" s="108"/>
      <c r="H30" s="108"/>
      <c r="I30" s="108"/>
      <c r="J30" s="108"/>
    </row>
    <row r="31" spans="1:13" ht="16.5" thickBot="1" x14ac:dyDescent="0.3">
      <c r="A31" s="123"/>
      <c r="B31" s="124"/>
      <c r="C31" s="123"/>
      <c r="D31" s="123"/>
      <c r="E31" s="108"/>
      <c r="F31" s="108"/>
      <c r="G31" s="108"/>
      <c r="H31" s="108"/>
      <c r="I31" s="108"/>
      <c r="J31" s="108"/>
    </row>
  </sheetData>
  <sheetProtection selectLockedCells="1"/>
  <hyperlinks>
    <hyperlink ref="B15" location="'Video Game Expenditure'!A1" display="A Breakdown with analysis of the costs included in the claim"/>
    <hyperlink ref="B14" location="'Video Game Computation Stencil'!A1" display="A computation showing how you have calcualated the relief "/>
    <hyperlink ref="D13" r:id="rId1"/>
    <hyperlink ref="D10" r:id="rId2"/>
    <hyperlink ref="D7" r:id="rId3"/>
    <hyperlink ref="D12" r:id="rId4"/>
    <hyperlink ref="D9" r:id="rId5"/>
    <hyperlink ref="D8" r:id="rId6"/>
    <hyperlink ref="D14" r:id="rId7"/>
    <hyperlink ref="D6" r:id="rId8"/>
    <hyperlink ref="D16" r:id="rId9"/>
    <hyperlink ref="B24" r:id="rId10"/>
    <hyperlink ref="B23" r:id="rId11"/>
    <hyperlink ref="B25" r:id="rId12"/>
  </hyperlinks>
  <pageMargins left="0.70866141732283472" right="0.70866141732283472" top="0.74803149606299213" bottom="0.74803149606299213" header="0.31496062992125984" footer="0.31496062992125984"/>
  <pageSetup paperSize="9" scale="45" orientation="landscape" r:id="rId13"/>
  <drawing r:id="rId14"/>
  <legacyDrawing r:id="rId15"/>
  <mc:AlternateContent xmlns:mc="http://schemas.openxmlformats.org/markup-compatibility/2006">
    <mc:Choice Requires="x14">
      <controls>
        <mc:AlternateContent xmlns:mc="http://schemas.openxmlformats.org/markup-compatibility/2006">
          <mc:Choice Requires="x14">
            <control shapeId="2090" r:id="rId16" name="Check Box 42">
              <controlPr locked="0" defaultSize="0" autoFill="0" autoLine="0" autoPict="0">
                <anchor moveWithCells="1">
                  <from>
                    <xdr:col>2</xdr:col>
                    <xdr:colOff>609600</xdr:colOff>
                    <xdr:row>4</xdr:row>
                    <xdr:rowOff>161925</xdr:rowOff>
                  </from>
                  <to>
                    <xdr:col>2</xdr:col>
                    <xdr:colOff>838200</xdr:colOff>
                    <xdr:row>5</xdr:row>
                    <xdr:rowOff>190500</xdr:rowOff>
                  </to>
                </anchor>
              </controlPr>
            </control>
          </mc:Choice>
        </mc:AlternateContent>
        <mc:AlternateContent xmlns:mc="http://schemas.openxmlformats.org/markup-compatibility/2006">
          <mc:Choice Requires="x14">
            <control shapeId="2091" r:id="rId17" name="Check Box 43">
              <controlPr defaultSize="0" autoFill="0" autoLine="0" autoPict="0">
                <anchor moveWithCells="1">
                  <from>
                    <xdr:col>2</xdr:col>
                    <xdr:colOff>609600</xdr:colOff>
                    <xdr:row>5</xdr:row>
                    <xdr:rowOff>161925</xdr:rowOff>
                  </from>
                  <to>
                    <xdr:col>2</xdr:col>
                    <xdr:colOff>838200</xdr:colOff>
                    <xdr:row>7</xdr:row>
                    <xdr:rowOff>0</xdr:rowOff>
                  </to>
                </anchor>
              </controlPr>
            </control>
          </mc:Choice>
        </mc:AlternateContent>
        <mc:AlternateContent xmlns:mc="http://schemas.openxmlformats.org/markup-compatibility/2006">
          <mc:Choice Requires="x14">
            <control shapeId="2092" r:id="rId18" name="Check Box 44">
              <controlPr defaultSize="0" autoFill="0" autoLine="0" autoPict="0">
                <anchor moveWithCells="1">
                  <from>
                    <xdr:col>2</xdr:col>
                    <xdr:colOff>609600</xdr:colOff>
                    <xdr:row>6</xdr:row>
                    <xdr:rowOff>161925</xdr:rowOff>
                  </from>
                  <to>
                    <xdr:col>2</xdr:col>
                    <xdr:colOff>838200</xdr:colOff>
                    <xdr:row>8</xdr:row>
                    <xdr:rowOff>0</xdr:rowOff>
                  </to>
                </anchor>
              </controlPr>
            </control>
          </mc:Choice>
        </mc:AlternateContent>
        <mc:AlternateContent xmlns:mc="http://schemas.openxmlformats.org/markup-compatibility/2006">
          <mc:Choice Requires="x14">
            <control shapeId="2093" r:id="rId19" name="Check Box 45">
              <controlPr defaultSize="0" autoFill="0" autoLine="0" autoPict="0">
                <anchor moveWithCells="1">
                  <from>
                    <xdr:col>2</xdr:col>
                    <xdr:colOff>609600</xdr:colOff>
                    <xdr:row>7</xdr:row>
                    <xdr:rowOff>161925</xdr:rowOff>
                  </from>
                  <to>
                    <xdr:col>2</xdr:col>
                    <xdr:colOff>838200</xdr:colOff>
                    <xdr:row>9</xdr:row>
                    <xdr:rowOff>0</xdr:rowOff>
                  </to>
                </anchor>
              </controlPr>
            </control>
          </mc:Choice>
        </mc:AlternateContent>
        <mc:AlternateContent xmlns:mc="http://schemas.openxmlformats.org/markup-compatibility/2006">
          <mc:Choice Requires="x14">
            <control shapeId="2094" r:id="rId20" name="Check Box 46">
              <controlPr defaultSize="0" autoFill="0" autoLine="0" autoPict="0">
                <anchor moveWithCells="1">
                  <from>
                    <xdr:col>2</xdr:col>
                    <xdr:colOff>609600</xdr:colOff>
                    <xdr:row>8</xdr:row>
                    <xdr:rowOff>161925</xdr:rowOff>
                  </from>
                  <to>
                    <xdr:col>2</xdr:col>
                    <xdr:colOff>838200</xdr:colOff>
                    <xdr:row>10</xdr:row>
                    <xdr:rowOff>0</xdr:rowOff>
                  </to>
                </anchor>
              </controlPr>
            </control>
          </mc:Choice>
        </mc:AlternateContent>
        <mc:AlternateContent xmlns:mc="http://schemas.openxmlformats.org/markup-compatibility/2006">
          <mc:Choice Requires="x14">
            <control shapeId="2097" r:id="rId21" name="Check Box 49">
              <controlPr defaultSize="0" autoFill="0" autoLine="0" autoPict="0">
                <anchor moveWithCells="1">
                  <from>
                    <xdr:col>2</xdr:col>
                    <xdr:colOff>609600</xdr:colOff>
                    <xdr:row>12</xdr:row>
                    <xdr:rowOff>161925</xdr:rowOff>
                  </from>
                  <to>
                    <xdr:col>2</xdr:col>
                    <xdr:colOff>838200</xdr:colOff>
                    <xdr:row>14</xdr:row>
                    <xdr:rowOff>0</xdr:rowOff>
                  </to>
                </anchor>
              </controlPr>
            </control>
          </mc:Choice>
        </mc:AlternateContent>
        <mc:AlternateContent xmlns:mc="http://schemas.openxmlformats.org/markup-compatibility/2006">
          <mc:Choice Requires="x14">
            <control shapeId="2098" r:id="rId22" name="Check Box 50">
              <controlPr defaultSize="0" autoFill="0" autoLine="0" autoPict="0">
                <anchor moveWithCells="1">
                  <from>
                    <xdr:col>2</xdr:col>
                    <xdr:colOff>609600</xdr:colOff>
                    <xdr:row>13</xdr:row>
                    <xdr:rowOff>161925</xdr:rowOff>
                  </from>
                  <to>
                    <xdr:col>2</xdr:col>
                    <xdr:colOff>838200</xdr:colOff>
                    <xdr:row>15</xdr:row>
                    <xdr:rowOff>0</xdr:rowOff>
                  </to>
                </anchor>
              </controlPr>
            </control>
          </mc:Choice>
        </mc:AlternateContent>
        <mc:AlternateContent xmlns:mc="http://schemas.openxmlformats.org/markup-compatibility/2006">
          <mc:Choice Requires="x14">
            <control shapeId="2099" r:id="rId23" name="Check Box 51">
              <controlPr defaultSize="0" autoFill="0" autoLine="0" autoPict="0">
                <anchor moveWithCells="1">
                  <from>
                    <xdr:col>2</xdr:col>
                    <xdr:colOff>609600</xdr:colOff>
                    <xdr:row>14</xdr:row>
                    <xdr:rowOff>161925</xdr:rowOff>
                  </from>
                  <to>
                    <xdr:col>2</xdr:col>
                    <xdr:colOff>838200</xdr:colOff>
                    <xdr:row>16</xdr:row>
                    <xdr:rowOff>0</xdr:rowOff>
                  </to>
                </anchor>
              </controlPr>
            </control>
          </mc:Choice>
        </mc:AlternateContent>
        <mc:AlternateContent xmlns:mc="http://schemas.openxmlformats.org/markup-compatibility/2006">
          <mc:Choice Requires="x14">
            <control shapeId="2100" r:id="rId24" name="Check Box 52">
              <controlPr locked="0" defaultSize="0" autoFill="0" autoLine="0" autoPict="0">
                <anchor moveWithCells="1">
                  <from>
                    <xdr:col>2</xdr:col>
                    <xdr:colOff>609600</xdr:colOff>
                    <xdr:row>15</xdr:row>
                    <xdr:rowOff>161925</xdr:rowOff>
                  </from>
                  <to>
                    <xdr:col>2</xdr:col>
                    <xdr:colOff>838200</xdr:colOff>
                    <xdr:row>17</xdr:row>
                    <xdr:rowOff>0</xdr:rowOff>
                  </to>
                </anchor>
              </controlPr>
            </control>
          </mc:Choice>
        </mc:AlternateContent>
        <mc:AlternateContent xmlns:mc="http://schemas.openxmlformats.org/markup-compatibility/2006">
          <mc:Choice Requires="x14">
            <control shapeId="2103" r:id="rId25" name="Check Box 55">
              <controlPr locked="0" defaultSize="0" autoFill="0" autoLine="0" autoPict="0">
                <anchor moveWithCells="1">
                  <from>
                    <xdr:col>2</xdr:col>
                    <xdr:colOff>609600</xdr:colOff>
                    <xdr:row>5</xdr:row>
                    <xdr:rowOff>161925</xdr:rowOff>
                  </from>
                  <to>
                    <xdr:col>2</xdr:col>
                    <xdr:colOff>838200</xdr:colOff>
                    <xdr:row>7</xdr:row>
                    <xdr:rowOff>0</xdr:rowOff>
                  </to>
                </anchor>
              </controlPr>
            </control>
          </mc:Choice>
        </mc:AlternateContent>
        <mc:AlternateContent xmlns:mc="http://schemas.openxmlformats.org/markup-compatibility/2006">
          <mc:Choice Requires="x14">
            <control shapeId="2104" r:id="rId26" name="Check Box 56">
              <controlPr locked="0" defaultSize="0" autoFill="0" autoLine="0" autoPict="0">
                <anchor moveWithCells="1">
                  <from>
                    <xdr:col>2</xdr:col>
                    <xdr:colOff>609600</xdr:colOff>
                    <xdr:row>6</xdr:row>
                    <xdr:rowOff>161925</xdr:rowOff>
                  </from>
                  <to>
                    <xdr:col>2</xdr:col>
                    <xdr:colOff>838200</xdr:colOff>
                    <xdr:row>8</xdr:row>
                    <xdr:rowOff>0</xdr:rowOff>
                  </to>
                </anchor>
              </controlPr>
            </control>
          </mc:Choice>
        </mc:AlternateContent>
        <mc:AlternateContent xmlns:mc="http://schemas.openxmlformats.org/markup-compatibility/2006">
          <mc:Choice Requires="x14">
            <control shapeId="2105" r:id="rId27" name="Check Box 57">
              <controlPr locked="0" defaultSize="0" autoFill="0" autoLine="0" autoPict="0">
                <anchor moveWithCells="1">
                  <from>
                    <xdr:col>2</xdr:col>
                    <xdr:colOff>609600</xdr:colOff>
                    <xdr:row>7</xdr:row>
                    <xdr:rowOff>161925</xdr:rowOff>
                  </from>
                  <to>
                    <xdr:col>2</xdr:col>
                    <xdr:colOff>838200</xdr:colOff>
                    <xdr:row>9</xdr:row>
                    <xdr:rowOff>0</xdr:rowOff>
                  </to>
                </anchor>
              </controlPr>
            </control>
          </mc:Choice>
        </mc:AlternateContent>
        <mc:AlternateContent xmlns:mc="http://schemas.openxmlformats.org/markup-compatibility/2006">
          <mc:Choice Requires="x14">
            <control shapeId="2106" r:id="rId28" name="Check Box 58">
              <controlPr locked="0" defaultSize="0" autoFill="0" autoLine="0" autoPict="0">
                <anchor moveWithCells="1">
                  <from>
                    <xdr:col>2</xdr:col>
                    <xdr:colOff>609600</xdr:colOff>
                    <xdr:row>8</xdr:row>
                    <xdr:rowOff>161925</xdr:rowOff>
                  </from>
                  <to>
                    <xdr:col>2</xdr:col>
                    <xdr:colOff>838200</xdr:colOff>
                    <xdr:row>10</xdr:row>
                    <xdr:rowOff>0</xdr:rowOff>
                  </to>
                </anchor>
              </controlPr>
            </control>
          </mc:Choice>
        </mc:AlternateContent>
        <mc:AlternateContent xmlns:mc="http://schemas.openxmlformats.org/markup-compatibility/2006">
          <mc:Choice Requires="x14">
            <control shapeId="2107" r:id="rId29" name="Check Box 59">
              <controlPr locked="0" defaultSize="0" autoFill="0" autoLine="0" autoPict="0">
                <anchor moveWithCells="1">
                  <from>
                    <xdr:col>2</xdr:col>
                    <xdr:colOff>609600</xdr:colOff>
                    <xdr:row>10</xdr:row>
                    <xdr:rowOff>180975</xdr:rowOff>
                  </from>
                  <to>
                    <xdr:col>2</xdr:col>
                    <xdr:colOff>838200</xdr:colOff>
                    <xdr:row>12</xdr:row>
                    <xdr:rowOff>19050</xdr:rowOff>
                  </to>
                </anchor>
              </controlPr>
            </control>
          </mc:Choice>
        </mc:AlternateContent>
        <mc:AlternateContent xmlns:mc="http://schemas.openxmlformats.org/markup-compatibility/2006">
          <mc:Choice Requires="x14">
            <control shapeId="2109" r:id="rId30" name="Check Box 61">
              <controlPr locked="0" defaultSize="0" autoFill="0" autoLine="0" autoPict="0">
                <anchor moveWithCells="1">
                  <from>
                    <xdr:col>2</xdr:col>
                    <xdr:colOff>609600</xdr:colOff>
                    <xdr:row>12</xdr:row>
                    <xdr:rowOff>161925</xdr:rowOff>
                  </from>
                  <to>
                    <xdr:col>2</xdr:col>
                    <xdr:colOff>838200</xdr:colOff>
                    <xdr:row>14</xdr:row>
                    <xdr:rowOff>0</xdr:rowOff>
                  </to>
                </anchor>
              </controlPr>
            </control>
          </mc:Choice>
        </mc:AlternateContent>
        <mc:AlternateContent xmlns:mc="http://schemas.openxmlformats.org/markup-compatibility/2006">
          <mc:Choice Requires="x14">
            <control shapeId="2110" r:id="rId31" name="Check Box 62">
              <controlPr locked="0" defaultSize="0" autoFill="0" autoLine="0" autoPict="0">
                <anchor moveWithCells="1">
                  <from>
                    <xdr:col>2</xdr:col>
                    <xdr:colOff>609600</xdr:colOff>
                    <xdr:row>13</xdr:row>
                    <xdr:rowOff>161925</xdr:rowOff>
                  </from>
                  <to>
                    <xdr:col>2</xdr:col>
                    <xdr:colOff>838200</xdr:colOff>
                    <xdr:row>15</xdr:row>
                    <xdr:rowOff>0</xdr:rowOff>
                  </to>
                </anchor>
              </controlPr>
            </control>
          </mc:Choice>
        </mc:AlternateContent>
        <mc:AlternateContent xmlns:mc="http://schemas.openxmlformats.org/markup-compatibility/2006">
          <mc:Choice Requires="x14">
            <control shapeId="2111" r:id="rId32" name="Check Box 63">
              <controlPr locked="0" defaultSize="0" autoFill="0" autoLine="0" autoPict="0">
                <anchor moveWithCells="1">
                  <from>
                    <xdr:col>2</xdr:col>
                    <xdr:colOff>609600</xdr:colOff>
                    <xdr:row>14</xdr:row>
                    <xdr:rowOff>161925</xdr:rowOff>
                  </from>
                  <to>
                    <xdr:col>2</xdr:col>
                    <xdr:colOff>838200</xdr:colOff>
                    <xdr:row>16</xdr:row>
                    <xdr:rowOff>0</xdr:rowOff>
                  </to>
                </anchor>
              </controlPr>
            </control>
          </mc:Choice>
        </mc:AlternateContent>
        <mc:AlternateContent xmlns:mc="http://schemas.openxmlformats.org/markup-compatibility/2006">
          <mc:Choice Requires="x14">
            <control shapeId="2113" r:id="rId33" name="Check Box 65">
              <controlPr locked="0" defaultSize="0" autoFill="0" autoLine="0" autoPict="0">
                <anchor moveWithCells="1">
                  <from>
                    <xdr:col>2</xdr:col>
                    <xdr:colOff>609600</xdr:colOff>
                    <xdr:row>17</xdr:row>
                    <xdr:rowOff>0</xdr:rowOff>
                  </from>
                  <to>
                    <xdr:col>2</xdr:col>
                    <xdr:colOff>914400</xdr:colOff>
                    <xdr:row>18</xdr:row>
                    <xdr:rowOff>19050</xdr:rowOff>
                  </to>
                </anchor>
              </controlPr>
            </control>
          </mc:Choice>
        </mc:AlternateContent>
        <mc:AlternateContent xmlns:mc="http://schemas.openxmlformats.org/markup-compatibility/2006">
          <mc:Choice Requires="x14">
            <control shapeId="2114" r:id="rId34" name="Check Box 66">
              <controlPr locked="0" defaultSize="0" autoFill="0" autoLine="0" autoPict="0">
                <anchor moveWithCells="1">
                  <from>
                    <xdr:col>2</xdr:col>
                    <xdr:colOff>609600</xdr:colOff>
                    <xdr:row>12</xdr:row>
                    <xdr:rowOff>0</xdr:rowOff>
                  </from>
                  <to>
                    <xdr:col>2</xdr:col>
                    <xdr:colOff>914400</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A2:I50"/>
  <sheetViews>
    <sheetView workbookViewId="0">
      <selection activeCell="D2" sqref="D2:I2"/>
    </sheetView>
  </sheetViews>
  <sheetFormatPr defaultRowHeight="15" x14ac:dyDescent="0.25"/>
  <cols>
    <col min="1" max="1" width="5.140625" style="5" customWidth="1"/>
    <col min="2" max="2" width="5.5703125" style="5" customWidth="1"/>
    <col min="3" max="3" width="59.28515625" style="5" customWidth="1"/>
    <col min="4" max="8" width="11.7109375" style="5" customWidth="1"/>
    <col min="9" max="9" width="41.85546875" style="5" customWidth="1"/>
    <col min="10" max="16384" width="9.140625" style="5"/>
  </cols>
  <sheetData>
    <row r="2" spans="1:9" ht="12.75" customHeight="1" x14ac:dyDescent="0.25">
      <c r="A2" s="8"/>
      <c r="B2" s="6"/>
      <c r="C2" s="7" t="s">
        <v>130</v>
      </c>
      <c r="D2" s="98"/>
      <c r="E2" s="98"/>
      <c r="F2" s="98"/>
      <c r="G2" s="98"/>
      <c r="H2" s="98"/>
      <c r="I2" s="98"/>
    </row>
    <row r="3" spans="1:9" ht="12.75" customHeight="1" x14ac:dyDescent="0.25">
      <c r="A3" s="8"/>
      <c r="B3" s="6"/>
      <c r="C3" s="7" t="s">
        <v>129</v>
      </c>
      <c r="D3" s="98"/>
      <c r="E3" s="98"/>
      <c r="F3" s="98"/>
      <c r="G3" s="98"/>
      <c r="H3" s="98"/>
      <c r="I3" s="98"/>
    </row>
    <row r="4" spans="1:9" ht="12.75" customHeight="1" x14ac:dyDescent="0.25">
      <c r="A4" s="8"/>
      <c r="B4" s="6"/>
      <c r="C4" s="7" t="s">
        <v>91</v>
      </c>
      <c r="D4" s="98"/>
      <c r="E4" s="98"/>
      <c r="F4" s="98"/>
      <c r="G4" s="98"/>
      <c r="H4" s="98"/>
      <c r="I4" s="98"/>
    </row>
    <row r="5" spans="1:9" ht="4.5" customHeight="1" x14ac:dyDescent="0.25">
      <c r="A5" s="8"/>
      <c r="B5" s="6"/>
      <c r="C5" s="8"/>
      <c r="D5" s="8"/>
      <c r="E5" s="8"/>
      <c r="F5" s="8"/>
      <c r="G5" s="8"/>
      <c r="H5" s="8"/>
      <c r="I5" s="8"/>
    </row>
    <row r="6" spans="1:9" x14ac:dyDescent="0.25">
      <c r="A6" s="8"/>
      <c r="B6" s="6"/>
      <c r="C6" s="8" t="s">
        <v>90</v>
      </c>
      <c r="D6" s="8" t="s">
        <v>183</v>
      </c>
      <c r="E6" s="8" t="s">
        <v>189</v>
      </c>
      <c r="F6" s="8" t="s">
        <v>190</v>
      </c>
      <c r="G6" s="8" t="s">
        <v>191</v>
      </c>
      <c r="H6" s="8" t="s">
        <v>192</v>
      </c>
      <c r="I6" s="8"/>
    </row>
    <row r="7" spans="1:9" ht="4.5" customHeight="1" x14ac:dyDescent="0.25">
      <c r="A7" s="8"/>
      <c r="B7" s="6"/>
      <c r="C7" s="8"/>
      <c r="D7" s="8"/>
      <c r="E7" s="8"/>
      <c r="F7" s="8"/>
      <c r="G7" s="8"/>
      <c r="H7" s="8"/>
      <c r="I7" s="8"/>
    </row>
    <row r="8" spans="1:9" ht="12.75" customHeight="1" x14ac:dyDescent="0.25">
      <c r="A8" s="46"/>
      <c r="B8" s="47" t="s">
        <v>89</v>
      </c>
      <c r="C8" s="9" t="s">
        <v>128</v>
      </c>
      <c r="D8" s="9" t="s">
        <v>12</v>
      </c>
      <c r="E8" s="9"/>
      <c r="F8" s="9"/>
      <c r="G8" s="9"/>
      <c r="H8" s="9"/>
      <c r="I8" s="9" t="s">
        <v>88</v>
      </c>
    </row>
    <row r="9" spans="1:9" ht="12.75" customHeight="1" x14ac:dyDescent="0.25">
      <c r="A9" s="99" t="s">
        <v>87</v>
      </c>
      <c r="B9" s="11" t="s">
        <v>86</v>
      </c>
      <c r="C9" s="10" t="s">
        <v>127</v>
      </c>
      <c r="D9" s="4"/>
      <c r="E9" s="4"/>
      <c r="F9" s="4"/>
      <c r="G9" s="4"/>
      <c r="H9" s="4"/>
      <c r="I9" s="10"/>
    </row>
    <row r="10" spans="1:9" ht="12.75" customHeight="1" x14ac:dyDescent="0.25">
      <c r="A10" s="99"/>
      <c r="B10" s="11" t="s">
        <v>85</v>
      </c>
      <c r="C10" s="10" t="s">
        <v>126</v>
      </c>
      <c r="D10" s="4"/>
      <c r="E10" s="4"/>
      <c r="F10" s="4"/>
      <c r="G10" s="4"/>
      <c r="H10" s="4"/>
      <c r="I10" s="10"/>
    </row>
    <row r="11" spans="1:9" ht="12.75" customHeight="1" x14ac:dyDescent="0.25">
      <c r="A11" s="99"/>
      <c r="B11" s="11" t="s">
        <v>84</v>
      </c>
      <c r="C11" s="10" t="s">
        <v>109</v>
      </c>
      <c r="D11" s="4"/>
      <c r="E11" s="4"/>
      <c r="F11" s="4"/>
      <c r="G11" s="4"/>
      <c r="H11" s="4"/>
      <c r="I11" s="10"/>
    </row>
    <row r="12" spans="1:9" ht="12.75" customHeight="1" x14ac:dyDescent="0.25">
      <c r="A12" s="99"/>
      <c r="B12" s="11" t="s">
        <v>83</v>
      </c>
      <c r="C12" s="48" t="s">
        <v>82</v>
      </c>
      <c r="D12" s="4"/>
      <c r="E12" s="1">
        <f>D13</f>
        <v>0</v>
      </c>
      <c r="F12" s="1">
        <f>E12+E13</f>
        <v>0</v>
      </c>
      <c r="G12" s="1">
        <f t="shared" ref="G12:H12" si="0">F12+F13</f>
        <v>0</v>
      </c>
      <c r="H12" s="1">
        <f t="shared" si="0"/>
        <v>0</v>
      </c>
      <c r="I12" s="10"/>
    </row>
    <row r="13" spans="1:9" ht="12.75" customHeight="1" x14ac:dyDescent="0.25">
      <c r="A13" s="99"/>
      <c r="B13" s="11" t="s">
        <v>81</v>
      </c>
      <c r="C13" s="49" t="s">
        <v>80</v>
      </c>
      <c r="D13" s="1">
        <f>SUM(D11-D12)</f>
        <v>0</v>
      </c>
      <c r="E13" s="1">
        <f>SUM(E11-E12)</f>
        <v>0</v>
      </c>
      <c r="F13" s="1">
        <f>SUM(F11-F12)</f>
        <v>0</v>
      </c>
      <c r="G13" s="1">
        <f>SUM(G11-G12)</f>
        <v>0</v>
      </c>
      <c r="H13" s="1">
        <f>SUM(H11-H12)</f>
        <v>0</v>
      </c>
      <c r="I13" s="10" t="s">
        <v>79</v>
      </c>
    </row>
    <row r="14" spans="1:9" ht="12.75" customHeight="1" x14ac:dyDescent="0.25">
      <c r="A14" s="99"/>
      <c r="B14" s="11" t="s">
        <v>78</v>
      </c>
      <c r="C14" s="10" t="s">
        <v>77</v>
      </c>
      <c r="D14" s="1">
        <f>IFERROR(SUM(D11/D10*D9),0)</f>
        <v>0</v>
      </c>
      <c r="E14" s="1">
        <f>IFERROR(SUM(E11/E10*E9),0)</f>
        <v>0</v>
      </c>
      <c r="F14" s="1">
        <f>IFERROR(SUM(F11/F10*F9),0)</f>
        <v>0</v>
      </c>
      <c r="G14" s="1">
        <f>IFERROR(SUM(G11/G10*G9),0)</f>
        <v>0</v>
      </c>
      <c r="H14" s="1">
        <f>IFERROR(SUM(H11/H10*H9),0)</f>
        <v>0</v>
      </c>
      <c r="I14" s="10" t="s">
        <v>76</v>
      </c>
    </row>
    <row r="15" spans="1:9" ht="12.75" customHeight="1" x14ac:dyDescent="0.25">
      <c r="A15" s="99"/>
      <c r="B15" s="11" t="s">
        <v>75</v>
      </c>
      <c r="C15" s="48" t="s">
        <v>74</v>
      </c>
      <c r="D15" s="4"/>
      <c r="E15" s="1">
        <f>D16</f>
        <v>0</v>
      </c>
      <c r="F15" s="1">
        <f>E15+E16</f>
        <v>0</v>
      </c>
      <c r="G15" s="1">
        <f t="shared" ref="G15:H15" si="1">F15+F16</f>
        <v>0</v>
      </c>
      <c r="H15" s="1">
        <f t="shared" si="1"/>
        <v>0</v>
      </c>
      <c r="I15" s="10"/>
    </row>
    <row r="16" spans="1:9" ht="12.75" customHeight="1" x14ac:dyDescent="0.25">
      <c r="A16" s="99"/>
      <c r="B16" s="11" t="s">
        <v>73</v>
      </c>
      <c r="C16" s="49" t="s">
        <v>72</v>
      </c>
      <c r="D16" s="1">
        <f>SUM(D14-D15)</f>
        <v>0</v>
      </c>
      <c r="E16" s="1">
        <f>SUM(E14-E15)</f>
        <v>0</v>
      </c>
      <c r="F16" s="1">
        <f>SUM(F14-F15)</f>
        <v>0</v>
      </c>
      <c r="G16" s="1">
        <f>SUM(G14-G15)</f>
        <v>0</v>
      </c>
      <c r="H16" s="1">
        <f>SUM(H14-H15)</f>
        <v>0</v>
      </c>
      <c r="I16" s="10" t="s">
        <v>71</v>
      </c>
    </row>
    <row r="17" spans="1:9" ht="12.75" customHeight="1" x14ac:dyDescent="0.25">
      <c r="A17" s="99"/>
      <c r="B17" s="11" t="s">
        <v>70</v>
      </c>
      <c r="C17" s="10" t="s">
        <v>69</v>
      </c>
      <c r="D17" s="4"/>
      <c r="E17" s="4"/>
      <c r="F17" s="4"/>
      <c r="G17" s="4"/>
      <c r="H17" s="4"/>
      <c r="I17" s="10" t="s">
        <v>68</v>
      </c>
    </row>
    <row r="18" spans="1:9" ht="12.75" customHeight="1" x14ac:dyDescent="0.25">
      <c r="A18" s="99"/>
      <c r="B18" s="11" t="s">
        <v>67</v>
      </c>
      <c r="C18" s="49" t="s">
        <v>66</v>
      </c>
      <c r="D18" s="1">
        <f>SUM(D16-D13+D17)</f>
        <v>0</v>
      </c>
      <c r="E18" s="94">
        <f>SUM(E16-E13+E17)</f>
        <v>0</v>
      </c>
      <c r="F18" s="1">
        <f t="shared" ref="F18:H18" si="2">SUM(F16-F13+F17)</f>
        <v>0</v>
      </c>
      <c r="G18" s="1">
        <f t="shared" si="2"/>
        <v>0</v>
      </c>
      <c r="H18" s="1">
        <f t="shared" si="2"/>
        <v>0</v>
      </c>
      <c r="I18" s="10" t="s">
        <v>65</v>
      </c>
    </row>
    <row r="19" spans="1:9" ht="12.75" customHeight="1" x14ac:dyDescent="0.25">
      <c r="A19" s="100" t="s">
        <v>64</v>
      </c>
      <c r="B19" s="11" t="s">
        <v>63</v>
      </c>
      <c r="C19" s="10" t="s">
        <v>62</v>
      </c>
      <c r="D19" s="3"/>
      <c r="E19" s="3"/>
      <c r="F19" s="3"/>
      <c r="G19" s="3"/>
      <c r="H19" s="3"/>
      <c r="I19" s="10"/>
    </row>
    <row r="20" spans="1:9" ht="12.75" customHeight="1" x14ac:dyDescent="0.25">
      <c r="A20" s="101"/>
      <c r="B20" s="11" t="s">
        <v>61</v>
      </c>
      <c r="C20" s="10" t="s">
        <v>108</v>
      </c>
      <c r="D20" s="3"/>
      <c r="E20" s="3"/>
      <c r="F20" s="3"/>
      <c r="G20" s="3"/>
      <c r="H20" s="3"/>
      <c r="I20" s="10"/>
    </row>
    <row r="21" spans="1:9" ht="12.75" customHeight="1" x14ac:dyDescent="0.25">
      <c r="A21" s="101"/>
      <c r="B21" s="11" t="s">
        <v>60</v>
      </c>
      <c r="C21" s="49" t="s">
        <v>107</v>
      </c>
      <c r="D21" s="3"/>
      <c r="E21" s="3"/>
      <c r="F21" s="3"/>
      <c r="G21" s="3"/>
      <c r="H21" s="3"/>
      <c r="I21" s="10"/>
    </row>
    <row r="22" spans="1:9" ht="12.75" customHeight="1" x14ac:dyDescent="0.25">
      <c r="A22" s="101"/>
      <c r="B22" s="11" t="s">
        <v>59</v>
      </c>
      <c r="C22" s="48" t="s">
        <v>106</v>
      </c>
      <c r="D22" s="3"/>
      <c r="E22" s="3"/>
      <c r="F22" s="3"/>
      <c r="G22" s="3"/>
      <c r="H22" s="3"/>
      <c r="I22" s="10"/>
    </row>
    <row r="23" spans="1:9" ht="12.75" customHeight="1" x14ac:dyDescent="0.25">
      <c r="A23" s="101"/>
      <c r="B23" s="11" t="s">
        <v>58</v>
      </c>
      <c r="C23" s="49" t="s">
        <v>57</v>
      </c>
      <c r="D23" s="2">
        <f>SUM(D21+D22)</f>
        <v>0</v>
      </c>
      <c r="E23" s="2">
        <f>SUM(E21+E22)</f>
        <v>0</v>
      </c>
      <c r="F23" s="2">
        <f>SUM(F21+F22)</f>
        <v>0</v>
      </c>
      <c r="G23" s="2">
        <f>SUM(G21+G22)</f>
        <v>0</v>
      </c>
      <c r="H23" s="2">
        <f>SUM(H21+H22)</f>
        <v>0</v>
      </c>
      <c r="I23" s="10" t="s">
        <v>56</v>
      </c>
    </row>
    <row r="24" spans="1:9" ht="12.75" customHeight="1" x14ac:dyDescent="0.25">
      <c r="A24" s="101"/>
      <c r="B24" s="11" t="s">
        <v>55</v>
      </c>
      <c r="C24" s="10" t="s">
        <v>54</v>
      </c>
      <c r="D24" s="2">
        <f>SUM(D23*0.8)</f>
        <v>0</v>
      </c>
      <c r="E24" s="2">
        <f>SUM(E23*0.8)</f>
        <v>0</v>
      </c>
      <c r="F24" s="2">
        <f>SUM(F23*0.8)</f>
        <v>0</v>
      </c>
      <c r="G24" s="2">
        <f>SUM(G23*0.8)</f>
        <v>0</v>
      </c>
      <c r="H24" s="2">
        <f>SUM(H23*0.8)</f>
        <v>0</v>
      </c>
      <c r="I24" s="10" t="s">
        <v>53</v>
      </c>
    </row>
    <row r="25" spans="1:9" ht="12.75" customHeight="1" x14ac:dyDescent="0.25">
      <c r="A25" s="101"/>
      <c r="B25" s="11" t="s">
        <v>52</v>
      </c>
      <c r="C25" s="10" t="s">
        <v>125</v>
      </c>
      <c r="D25" s="3"/>
      <c r="E25" s="3"/>
      <c r="F25" s="3"/>
      <c r="G25" s="3"/>
      <c r="H25" s="3"/>
      <c r="I25" s="10"/>
    </row>
    <row r="26" spans="1:9" ht="12.75" customHeight="1" x14ac:dyDescent="0.25">
      <c r="A26" s="101"/>
      <c r="B26" s="11" t="s">
        <v>51</v>
      </c>
      <c r="C26" s="10" t="s">
        <v>124</v>
      </c>
      <c r="D26" s="3"/>
      <c r="E26" s="3"/>
      <c r="F26" s="3"/>
      <c r="G26" s="3"/>
      <c r="H26" s="3"/>
      <c r="I26" s="10" t="s">
        <v>123</v>
      </c>
    </row>
    <row r="27" spans="1:9" ht="12.75" customHeight="1" x14ac:dyDescent="0.25">
      <c r="A27" s="101"/>
      <c r="B27" s="11" t="s">
        <v>50</v>
      </c>
      <c r="C27" s="10" t="s">
        <v>122</v>
      </c>
      <c r="D27" s="3"/>
      <c r="E27" s="3"/>
      <c r="F27" s="3"/>
      <c r="G27" s="3"/>
      <c r="H27" s="3"/>
      <c r="I27" s="10"/>
    </row>
    <row r="28" spans="1:9" ht="12.75" customHeight="1" x14ac:dyDescent="0.25">
      <c r="A28" s="101"/>
      <c r="B28" s="11" t="s">
        <v>49</v>
      </c>
      <c r="C28" s="10" t="s">
        <v>121</v>
      </c>
      <c r="D28" s="3"/>
      <c r="E28" s="3"/>
      <c r="F28" s="3"/>
      <c r="G28" s="3"/>
      <c r="H28" s="3"/>
      <c r="I28" s="10"/>
    </row>
    <row r="29" spans="1:9" ht="12.75" customHeight="1" x14ac:dyDescent="0.25">
      <c r="A29" s="101"/>
      <c r="B29" s="11" t="s">
        <v>47</v>
      </c>
      <c r="C29" s="10" t="s">
        <v>105</v>
      </c>
      <c r="D29" s="3"/>
      <c r="E29" s="3"/>
      <c r="F29" s="3"/>
      <c r="G29" s="3"/>
      <c r="H29" s="3"/>
      <c r="I29" s="10"/>
    </row>
    <row r="30" spans="1:9" ht="12.75" customHeight="1" x14ac:dyDescent="0.25">
      <c r="A30" s="101"/>
      <c r="B30" s="11" t="s">
        <v>45</v>
      </c>
      <c r="C30" s="48" t="s">
        <v>120</v>
      </c>
      <c r="D30" s="3"/>
      <c r="E30" s="3"/>
      <c r="F30" s="3"/>
      <c r="G30" s="3"/>
      <c r="H30" s="3"/>
      <c r="I30" s="10"/>
    </row>
    <row r="31" spans="1:9" ht="12.75" customHeight="1" x14ac:dyDescent="0.25">
      <c r="A31" s="101"/>
      <c r="B31" s="11" t="s">
        <v>43</v>
      </c>
      <c r="C31" s="49" t="s">
        <v>48</v>
      </c>
      <c r="D31" s="2">
        <f>SUM(D25:D30)</f>
        <v>0</v>
      </c>
      <c r="E31" s="2">
        <f>SUM(E25:E30)</f>
        <v>0</v>
      </c>
      <c r="F31" s="2">
        <f>SUM(F25:F30)</f>
        <v>0</v>
      </c>
      <c r="G31" s="2">
        <f>SUM(G25:G30)</f>
        <v>0</v>
      </c>
      <c r="H31" s="2">
        <f>SUM(H25:H30)</f>
        <v>0</v>
      </c>
      <c r="I31" s="10" t="s">
        <v>119</v>
      </c>
    </row>
    <row r="32" spans="1:9" ht="12.75" customHeight="1" x14ac:dyDescent="0.25">
      <c r="A32" s="101"/>
      <c r="B32" s="11" t="s">
        <v>40</v>
      </c>
      <c r="C32" s="10" t="s">
        <v>46</v>
      </c>
      <c r="D32" s="3"/>
      <c r="E32" s="2">
        <f>D31</f>
        <v>0</v>
      </c>
      <c r="F32" s="2">
        <f t="shared" ref="F32:H32" si="3">E31</f>
        <v>0</v>
      </c>
      <c r="G32" s="2">
        <f t="shared" si="3"/>
        <v>0</v>
      </c>
      <c r="H32" s="2">
        <f t="shared" si="3"/>
        <v>0</v>
      </c>
      <c r="I32" s="10"/>
    </row>
    <row r="33" spans="1:9" ht="12.75" customHeight="1" x14ac:dyDescent="0.25">
      <c r="A33" s="101"/>
      <c r="B33" s="11" t="s">
        <v>38</v>
      </c>
      <c r="C33" s="10" t="s">
        <v>44</v>
      </c>
      <c r="D33" s="2">
        <f>SUM(D31-D32)</f>
        <v>0</v>
      </c>
      <c r="E33" s="2">
        <f>SUM(E31-E32)</f>
        <v>0</v>
      </c>
      <c r="F33" s="2">
        <f>SUM(F31-F32)</f>
        <v>0</v>
      </c>
      <c r="G33" s="2">
        <f>SUM(G31-G32)</f>
        <v>0</v>
      </c>
      <c r="H33" s="2">
        <f>SUM(H31-H32)</f>
        <v>0</v>
      </c>
      <c r="I33" s="10" t="s">
        <v>118</v>
      </c>
    </row>
    <row r="34" spans="1:9" ht="12.75" customHeight="1" x14ac:dyDescent="0.25">
      <c r="A34" s="101"/>
      <c r="B34" s="11" t="s">
        <v>37</v>
      </c>
      <c r="C34" s="49" t="s">
        <v>42</v>
      </c>
      <c r="D34" s="2">
        <f>MIN(D21,D24)</f>
        <v>0</v>
      </c>
      <c r="E34" s="2">
        <f>MIN(E21,E24)</f>
        <v>0</v>
      </c>
      <c r="F34" s="2">
        <f>MIN(F21,F24)</f>
        <v>0</v>
      </c>
      <c r="G34" s="2">
        <f>MIN(G21,G24)</f>
        <v>0</v>
      </c>
      <c r="H34" s="2">
        <f>MIN(H21,H24)</f>
        <v>0</v>
      </c>
      <c r="I34" s="10" t="s">
        <v>41</v>
      </c>
    </row>
    <row r="35" spans="1:9" ht="12.75" customHeight="1" x14ac:dyDescent="0.25">
      <c r="A35" s="101"/>
      <c r="B35" s="11" t="s">
        <v>36</v>
      </c>
      <c r="C35" s="48" t="s">
        <v>39</v>
      </c>
      <c r="D35" s="3"/>
      <c r="E35" s="2">
        <f>D34</f>
        <v>0</v>
      </c>
      <c r="F35" s="2">
        <f t="shared" ref="F35:H35" si="4">E34</f>
        <v>0</v>
      </c>
      <c r="G35" s="2">
        <f t="shared" si="4"/>
        <v>0</v>
      </c>
      <c r="H35" s="2">
        <f t="shared" si="4"/>
        <v>0</v>
      </c>
      <c r="I35" s="10"/>
    </row>
    <row r="36" spans="1:9" ht="12.75" customHeight="1" x14ac:dyDescent="0.25">
      <c r="A36" s="101"/>
      <c r="B36" s="11" t="s">
        <v>117</v>
      </c>
      <c r="C36" s="49" t="s">
        <v>35</v>
      </c>
      <c r="D36" s="2">
        <f>SUM(D34-D35)</f>
        <v>0</v>
      </c>
      <c r="E36" s="2">
        <f>SUM(E34-E35)</f>
        <v>0</v>
      </c>
      <c r="F36" s="2">
        <f>SUM(F34-F35)</f>
        <v>0</v>
      </c>
      <c r="G36" s="2">
        <f>SUM(G34-G35)</f>
        <v>0</v>
      </c>
      <c r="H36" s="2">
        <f>SUM(H34-H35)</f>
        <v>0</v>
      </c>
      <c r="I36" s="10" t="s">
        <v>116</v>
      </c>
    </row>
    <row r="37" spans="1:9" ht="12.75" customHeight="1" x14ac:dyDescent="0.25">
      <c r="A37" s="102"/>
      <c r="B37" s="11" t="s">
        <v>115</v>
      </c>
      <c r="C37" s="49" t="s">
        <v>34</v>
      </c>
      <c r="D37" s="2">
        <f>SUM(D18-D36)</f>
        <v>0</v>
      </c>
      <c r="E37" s="2">
        <f>SUM(E18-E36)</f>
        <v>0</v>
      </c>
      <c r="F37" s="2">
        <f>SUM(F18-F36)</f>
        <v>0</v>
      </c>
      <c r="G37" s="2">
        <f>SUM(G18-G36)</f>
        <v>0</v>
      </c>
      <c r="H37" s="2">
        <f>SUM(H18-H36)</f>
        <v>0</v>
      </c>
      <c r="I37" s="10" t="s">
        <v>114</v>
      </c>
    </row>
    <row r="38" spans="1:9" ht="12.75" customHeight="1" x14ac:dyDescent="0.25">
      <c r="A38" s="95" t="s">
        <v>33</v>
      </c>
      <c r="B38" s="11" t="s">
        <v>32</v>
      </c>
      <c r="C38" s="48" t="s">
        <v>31</v>
      </c>
      <c r="D38" s="4"/>
      <c r="E38" s="4"/>
      <c r="F38" s="4"/>
      <c r="G38" s="4"/>
      <c r="H38" s="4"/>
      <c r="I38" s="10" t="s">
        <v>30</v>
      </c>
    </row>
    <row r="39" spans="1:9" ht="12.75" customHeight="1" x14ac:dyDescent="0.25">
      <c r="A39" s="96"/>
      <c r="B39" s="11" t="s">
        <v>29</v>
      </c>
      <c r="C39" s="10" t="s">
        <v>28</v>
      </c>
      <c r="D39" s="1">
        <f>MIN(D37+D38, 0)</f>
        <v>0</v>
      </c>
      <c r="E39" s="1">
        <f>MIN(E37+E38, 0)</f>
        <v>0</v>
      </c>
      <c r="F39" s="1">
        <f>MIN(F37+F38, 0)</f>
        <v>0</v>
      </c>
      <c r="G39" s="1">
        <f>MIN(G37+G38, 0)</f>
        <v>0</v>
      </c>
      <c r="H39" s="1">
        <f>MIN(H37+H38, 0)</f>
        <v>0</v>
      </c>
      <c r="I39" s="10" t="s">
        <v>113</v>
      </c>
    </row>
    <row r="40" spans="1:9" ht="12.75" customHeight="1" x14ac:dyDescent="0.25">
      <c r="A40" s="96"/>
      <c r="B40" s="11" t="s">
        <v>27</v>
      </c>
      <c r="C40" s="10" t="s">
        <v>26</v>
      </c>
      <c r="D40" s="4"/>
      <c r="E40" s="1">
        <f>D42</f>
        <v>0</v>
      </c>
      <c r="F40" s="1">
        <f>E40+E42</f>
        <v>0</v>
      </c>
      <c r="G40" s="1">
        <f t="shared" ref="G40:H40" si="5">F40+F42</f>
        <v>0</v>
      </c>
      <c r="H40" s="1">
        <f t="shared" si="5"/>
        <v>0</v>
      </c>
      <c r="I40" s="10"/>
    </row>
    <row r="41" spans="1:9" ht="12.75" customHeight="1" x14ac:dyDescent="0.25">
      <c r="A41" s="96"/>
      <c r="B41" s="11" t="s">
        <v>25</v>
      </c>
      <c r="C41" s="10" t="s">
        <v>24</v>
      </c>
      <c r="D41" s="1">
        <f>MIN(D34-D40, ABS(D39))</f>
        <v>0</v>
      </c>
      <c r="E41" s="1">
        <f>MIN(E34-E40, ABS(E39))</f>
        <v>0</v>
      </c>
      <c r="F41" s="1">
        <f>MIN(F34-F40, ABS(F39))</f>
        <v>0</v>
      </c>
      <c r="G41" s="1">
        <f>MIN(G34-G40, ABS(G39))</f>
        <v>0</v>
      </c>
      <c r="H41" s="1">
        <f>MIN(H34-H40, ABS(H39))</f>
        <v>0</v>
      </c>
      <c r="I41" s="10" t="s">
        <v>112</v>
      </c>
    </row>
    <row r="42" spans="1:9" ht="12.75" customHeight="1" x14ac:dyDescent="0.25">
      <c r="A42" s="96"/>
      <c r="B42" s="11" t="s">
        <v>23</v>
      </c>
      <c r="C42" s="10" t="s">
        <v>22</v>
      </c>
      <c r="D42" s="4"/>
      <c r="E42" s="4"/>
      <c r="F42" s="4"/>
      <c r="G42" s="4"/>
      <c r="H42" s="4"/>
      <c r="I42" s="10" t="s">
        <v>175</v>
      </c>
    </row>
    <row r="43" spans="1:9" ht="12.75" customHeight="1" x14ac:dyDescent="0.25">
      <c r="A43" s="97"/>
      <c r="B43" s="11" t="s">
        <v>21</v>
      </c>
      <c r="C43" s="49" t="s">
        <v>111</v>
      </c>
      <c r="D43" s="1">
        <f>SUM(ABS(D42*0.25))</f>
        <v>0</v>
      </c>
      <c r="E43" s="1">
        <f>SUM(ABS(E42*0.25))</f>
        <v>0</v>
      </c>
      <c r="F43" s="1">
        <f>SUM(ABS(F42*0.25))</f>
        <v>0</v>
      </c>
      <c r="G43" s="1">
        <f>SUM(ABS(G42*0.25))</f>
        <v>0</v>
      </c>
      <c r="H43" s="1">
        <f>SUM(ABS(H42*0.25))</f>
        <v>0</v>
      </c>
      <c r="I43" s="10" t="s">
        <v>110</v>
      </c>
    </row>
    <row r="44" spans="1:9" x14ac:dyDescent="0.25">
      <c r="A44" s="90"/>
      <c r="B44" s="90"/>
      <c r="C44" s="90"/>
      <c r="D44" s="90"/>
      <c r="E44" s="90"/>
      <c r="F44" s="90"/>
      <c r="G44" s="90"/>
      <c r="H44" s="90"/>
      <c r="I44" s="90"/>
    </row>
    <row r="45" spans="1:9" x14ac:dyDescent="0.25">
      <c r="A45" s="90"/>
      <c r="B45" s="90" t="s">
        <v>203</v>
      </c>
      <c r="C45" s="91" t="s">
        <v>204</v>
      </c>
      <c r="D45" s="90"/>
      <c r="E45" s="90"/>
      <c r="F45" s="90"/>
      <c r="G45" s="90"/>
      <c r="H45" s="90"/>
      <c r="I45" s="90"/>
    </row>
    <row r="46" spans="1:9" x14ac:dyDescent="0.25">
      <c r="A46" s="90"/>
      <c r="B46" s="90"/>
      <c r="C46" s="90"/>
      <c r="D46" s="90"/>
      <c r="E46" s="90"/>
      <c r="F46" s="90"/>
      <c r="G46" s="90"/>
      <c r="H46" s="90"/>
      <c r="I46" s="90"/>
    </row>
    <row r="47" spans="1:9" x14ac:dyDescent="0.25">
      <c r="A47" s="90"/>
      <c r="B47" s="90"/>
      <c r="C47" s="90"/>
      <c r="D47" s="90"/>
      <c r="E47" s="90"/>
      <c r="F47" s="90"/>
      <c r="G47" s="90"/>
      <c r="H47" s="90"/>
      <c r="I47" s="90"/>
    </row>
    <row r="48" spans="1:9" x14ac:dyDescent="0.25">
      <c r="A48" s="90"/>
      <c r="B48" s="90"/>
      <c r="C48" s="90"/>
      <c r="D48" s="90"/>
      <c r="E48" s="90"/>
      <c r="F48" s="90"/>
      <c r="G48" s="90"/>
      <c r="H48" s="90"/>
      <c r="I48" s="90"/>
    </row>
    <row r="49" spans="1:9" x14ac:dyDescent="0.25">
      <c r="A49" s="90"/>
      <c r="B49" s="90"/>
      <c r="C49" s="90"/>
      <c r="D49" s="90"/>
      <c r="E49" s="90"/>
      <c r="F49" s="90"/>
      <c r="G49" s="90"/>
      <c r="H49" s="90"/>
      <c r="I49" s="90"/>
    </row>
    <row r="50" spans="1:9" x14ac:dyDescent="0.25">
      <c r="A50" s="90"/>
      <c r="B50" s="90"/>
      <c r="C50" s="90"/>
      <c r="D50" s="90"/>
      <c r="E50" s="90"/>
      <c r="F50" s="90"/>
      <c r="G50" s="90"/>
      <c r="H50" s="90"/>
      <c r="I50" s="90"/>
    </row>
  </sheetData>
  <sheetProtection password="F86F" sheet="1" objects="1" scenarios="1" insertColumns="0" insertRows="0"/>
  <mergeCells count="6">
    <mergeCell ref="A38:A43"/>
    <mergeCell ref="D2:I2"/>
    <mergeCell ref="D3:I3"/>
    <mergeCell ref="D4:I4"/>
    <mergeCell ref="A9:A18"/>
    <mergeCell ref="A19:A37"/>
  </mergeCells>
  <conditionalFormatting sqref="D14 D16 D37 D39 D41 D18:H18">
    <cfRule type="cellIs" dxfId="12" priority="12" operator="equal">
      <formula>0</formula>
    </cfRule>
  </conditionalFormatting>
  <conditionalFormatting sqref="D14">
    <cfRule type="cellIs" dxfId="11" priority="11" operator="equal">
      <formula>0</formula>
    </cfRule>
  </conditionalFormatting>
  <conditionalFormatting sqref="E14 E16 E37 E39 E41">
    <cfRule type="cellIs" dxfId="10" priority="10" operator="equal">
      <formula>0</formula>
    </cfRule>
  </conditionalFormatting>
  <conditionalFormatting sqref="E14">
    <cfRule type="cellIs" dxfId="9" priority="9" operator="equal">
      <formula>0</formula>
    </cfRule>
  </conditionalFormatting>
  <conditionalFormatting sqref="F14 F16 F37 F39 F41">
    <cfRule type="cellIs" dxfId="8" priority="8" operator="equal">
      <formula>0</formula>
    </cfRule>
  </conditionalFormatting>
  <conditionalFormatting sqref="F14">
    <cfRule type="cellIs" dxfId="7" priority="7" operator="equal">
      <formula>0</formula>
    </cfRule>
  </conditionalFormatting>
  <conditionalFormatting sqref="G14 G16 G37 G39 G41">
    <cfRule type="cellIs" dxfId="6" priority="6" operator="equal">
      <formula>0</formula>
    </cfRule>
  </conditionalFormatting>
  <conditionalFormatting sqref="G14">
    <cfRule type="cellIs" dxfId="5" priority="5" operator="equal">
      <formula>0</formula>
    </cfRule>
  </conditionalFormatting>
  <conditionalFormatting sqref="H14 H16 H37 H39 H41">
    <cfRule type="cellIs" dxfId="4" priority="4" operator="equal">
      <formula>0</formula>
    </cfRule>
  </conditionalFormatting>
  <conditionalFormatting sqref="H14">
    <cfRule type="cellIs" dxfId="3" priority="3" operator="equal">
      <formula>0</formula>
    </cfRule>
  </conditionalFormatting>
  <dataValidations count="4">
    <dataValidation type="decimal" operator="lessThanOrEqual" allowBlank="1" showInputMessage="1" showErrorMessage="1" sqref="D39:H39">
      <formula1>0</formula1>
    </dataValidation>
    <dataValidation type="decimal" operator="lessThanOrEqual" allowBlank="1" showInputMessage="1" showErrorMessage="1" errorTitle="Loss Surrendered" error="Loss surrendered cannot be greater than the surrenderable loss (TC4)" sqref="D42:H42">
      <formula1>D41</formula1>
    </dataValidation>
    <dataValidation type="decimal" operator="lessThanOrEqual" allowBlank="1" showInputMessage="1" showErrorMessage="1" errorTitle="Relevant unused Loss " error="Relevant Unused  Loss must be a Negative" sqref="D38:H38">
      <formula1>0</formula1>
    </dataValidation>
    <dataValidation type="decimal" operator="greaterThanOrEqual" allowBlank="1" showInputMessage="1" showErrorMessage="1" sqref="D40:H40">
      <formula1>0</formula1>
    </dataValidation>
  </dataValidations>
  <hyperlinks>
    <hyperlink ref="C45" r:id="rId1"/>
  </hyperlinks>
  <pageMargins left="0.70866141732283472" right="0.70866141732283472" top="0.74803149606299213" bottom="0.74803149606299213" header="0.31496062992125984" footer="0.31496062992125984"/>
  <pageSetup paperSize="9" scale="7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pageSetUpPr fitToPage="1"/>
  </sheetPr>
  <dimension ref="A1:I113"/>
  <sheetViews>
    <sheetView zoomScale="85" zoomScaleNormal="85" workbookViewId="0">
      <pane ySplit="7" topLeftCell="A8" activePane="bottomLeft" state="frozen"/>
      <selection pane="bottomLeft" activeCell="C26" sqref="C26"/>
    </sheetView>
  </sheetViews>
  <sheetFormatPr defaultRowHeight="15" x14ac:dyDescent="0.25"/>
  <cols>
    <col min="1" max="1" width="48.85546875" style="5" customWidth="1"/>
    <col min="2" max="2" width="26.140625" style="5" customWidth="1"/>
    <col min="3" max="3" width="36.140625" style="5" customWidth="1"/>
    <col min="4" max="4" width="21.7109375" style="5" customWidth="1"/>
    <col min="5" max="5" width="24.42578125" style="5" customWidth="1"/>
    <col min="6" max="6" width="28.85546875" style="5" customWidth="1"/>
    <col min="7" max="7" width="31.28515625" style="5" customWidth="1"/>
    <col min="8" max="8" width="19.85546875" style="5" customWidth="1"/>
    <col min="9" max="9" width="15.5703125" style="5" customWidth="1"/>
    <col min="10" max="16384" width="9.140625" style="5"/>
  </cols>
  <sheetData>
    <row r="1" spans="1:9" hidden="1" x14ac:dyDescent="0.25">
      <c r="B1" s="37">
        <f>SUM(D53,C53)</f>
        <v>0</v>
      </c>
      <c r="E1" s="37">
        <f>SUM(E53,F53)</f>
        <v>0</v>
      </c>
    </row>
    <row r="2" spans="1:9" s="41" customFormat="1" ht="21" customHeight="1" x14ac:dyDescent="0.35">
      <c r="A2" s="40"/>
      <c r="B2" s="40"/>
      <c r="C2" s="42" t="s">
        <v>158</v>
      </c>
      <c r="D2" s="40"/>
      <c r="E2" s="40"/>
      <c r="F2" s="40"/>
      <c r="G2" s="40"/>
      <c r="H2" s="40"/>
      <c r="I2" s="43"/>
    </row>
    <row r="3" spans="1:9" ht="14.25" customHeight="1" x14ac:dyDescent="0.25">
      <c r="A3" s="35"/>
      <c r="B3" s="35" t="s">
        <v>11</v>
      </c>
      <c r="C3" s="35"/>
      <c r="D3" s="40" t="s">
        <v>133</v>
      </c>
      <c r="E3" s="35"/>
      <c r="F3" s="35"/>
      <c r="G3" s="35"/>
      <c r="H3" s="35"/>
      <c r="I3" s="38"/>
    </row>
    <row r="4" spans="1:9" ht="14.25" customHeight="1" x14ac:dyDescent="0.25">
      <c r="A4" s="35"/>
      <c r="B4" s="35" t="s">
        <v>9</v>
      </c>
      <c r="C4" s="35"/>
      <c r="D4" s="35"/>
      <c r="E4" s="35"/>
      <c r="F4" s="35"/>
      <c r="G4" s="35"/>
      <c r="H4" s="35"/>
      <c r="I4" s="38"/>
    </row>
    <row r="5" spans="1:9" s="41" customFormat="1" ht="21" customHeight="1" x14ac:dyDescent="0.25">
      <c r="A5" s="31" t="s">
        <v>96</v>
      </c>
      <c r="B5" s="32" t="s">
        <v>95</v>
      </c>
      <c r="C5" s="92" t="s">
        <v>205</v>
      </c>
      <c r="D5" s="44"/>
      <c r="E5" s="44"/>
      <c r="F5" s="44"/>
      <c r="G5" s="44"/>
      <c r="H5" s="44"/>
      <c r="I5" s="45"/>
    </row>
    <row r="6" spans="1:9" ht="15" customHeight="1" x14ac:dyDescent="0.25">
      <c r="A6" s="36" t="s">
        <v>12</v>
      </c>
      <c r="B6" s="14" t="s">
        <v>12</v>
      </c>
      <c r="C6" s="14"/>
      <c r="D6" s="14"/>
      <c r="E6" s="14"/>
      <c r="F6" s="14"/>
      <c r="G6" s="14"/>
      <c r="H6" s="14"/>
      <c r="I6" s="15"/>
    </row>
    <row r="7" spans="1:9" s="41" customFormat="1" ht="15" customHeight="1" x14ac:dyDescent="0.25">
      <c r="A7" s="28" t="s">
        <v>7</v>
      </c>
      <c r="B7" s="29" t="s">
        <v>6</v>
      </c>
      <c r="C7" s="29" t="s">
        <v>13</v>
      </c>
      <c r="D7" s="29" t="s">
        <v>5</v>
      </c>
      <c r="E7" s="29" t="s">
        <v>101</v>
      </c>
      <c r="F7" s="29" t="s">
        <v>102</v>
      </c>
      <c r="G7" s="29" t="s">
        <v>148</v>
      </c>
      <c r="H7" s="29" t="s">
        <v>8</v>
      </c>
      <c r="I7" s="30" t="s">
        <v>4</v>
      </c>
    </row>
    <row r="8" spans="1:9" ht="15" customHeight="1" x14ac:dyDescent="0.25">
      <c r="A8" s="12" t="s">
        <v>145</v>
      </c>
      <c r="B8" s="13"/>
      <c r="C8" s="14"/>
      <c r="D8" s="14"/>
      <c r="E8" s="14"/>
      <c r="F8" s="14"/>
      <c r="G8" s="14"/>
      <c r="H8" s="14"/>
      <c r="I8" s="15"/>
    </row>
    <row r="9" spans="1:9" x14ac:dyDescent="0.25">
      <c r="A9" s="16" t="s">
        <v>15</v>
      </c>
      <c r="B9" s="13"/>
      <c r="C9" s="14"/>
      <c r="D9" s="14"/>
      <c r="E9" s="14"/>
      <c r="F9" s="14"/>
      <c r="G9" s="14"/>
      <c r="H9" s="14"/>
      <c r="I9" s="15"/>
    </row>
    <row r="10" spans="1:9" x14ac:dyDescent="0.25">
      <c r="A10" s="17" t="s">
        <v>146</v>
      </c>
      <c r="B10" s="13"/>
      <c r="C10" s="14"/>
      <c r="D10" s="14"/>
      <c r="E10" s="14"/>
      <c r="F10" s="14"/>
      <c r="G10" s="14"/>
      <c r="H10" s="14"/>
      <c r="I10" s="15"/>
    </row>
    <row r="11" spans="1:9" x14ac:dyDescent="0.25">
      <c r="A11" s="17" t="s">
        <v>147</v>
      </c>
      <c r="B11" s="13"/>
      <c r="C11" s="14"/>
      <c r="D11" s="14"/>
      <c r="E11" s="14"/>
      <c r="F11" s="14"/>
      <c r="G11" s="14"/>
      <c r="H11" s="14"/>
      <c r="I11" s="15"/>
    </row>
    <row r="12" spans="1:9" x14ac:dyDescent="0.25">
      <c r="A12" s="17"/>
      <c r="B12" s="13"/>
      <c r="C12" s="14"/>
      <c r="D12" s="14"/>
      <c r="E12" s="14"/>
      <c r="F12" s="14"/>
      <c r="G12" s="14"/>
      <c r="H12" s="14"/>
      <c r="I12" s="15"/>
    </row>
    <row r="13" spans="1:9" x14ac:dyDescent="0.25">
      <c r="A13" s="12" t="s">
        <v>157</v>
      </c>
      <c r="B13" s="13"/>
      <c r="C13" s="14"/>
      <c r="D13" s="14"/>
      <c r="E13" s="14"/>
      <c r="F13" s="14"/>
      <c r="G13" s="14"/>
      <c r="H13" s="14"/>
      <c r="I13" s="15"/>
    </row>
    <row r="14" spans="1:9" x14ac:dyDescent="0.25">
      <c r="A14" s="16" t="s">
        <v>15</v>
      </c>
      <c r="B14" s="13"/>
      <c r="C14" s="14"/>
      <c r="D14" s="14"/>
      <c r="E14" s="14"/>
      <c r="F14" s="14"/>
      <c r="G14" s="14"/>
      <c r="H14" s="14"/>
      <c r="I14" s="15"/>
    </row>
    <row r="15" spans="1:9" x14ac:dyDescent="0.25">
      <c r="A15" s="18"/>
      <c r="B15" s="13"/>
      <c r="C15" s="14"/>
      <c r="D15" s="14"/>
      <c r="E15" s="14"/>
      <c r="F15" s="14"/>
      <c r="G15" s="14"/>
      <c r="H15" s="14"/>
      <c r="I15" s="15"/>
    </row>
    <row r="16" spans="1:9" x14ac:dyDescent="0.25">
      <c r="A16" s="18" t="s">
        <v>141</v>
      </c>
      <c r="B16" s="13"/>
      <c r="C16" s="14"/>
      <c r="D16" s="14"/>
      <c r="E16" s="14"/>
      <c r="F16" s="14"/>
      <c r="G16" s="14"/>
      <c r="H16" s="14"/>
      <c r="I16" s="15"/>
    </row>
    <row r="17" spans="1:9" x14ac:dyDescent="0.25">
      <c r="A17" s="18" t="s">
        <v>152</v>
      </c>
      <c r="B17" s="13"/>
      <c r="C17" s="14"/>
      <c r="D17" s="14"/>
      <c r="E17" s="14"/>
      <c r="F17" s="14"/>
      <c r="G17" s="14"/>
      <c r="H17" s="14"/>
      <c r="I17" s="15"/>
    </row>
    <row r="18" spans="1:9" x14ac:dyDescent="0.25">
      <c r="A18" s="18" t="s">
        <v>142</v>
      </c>
      <c r="B18" s="13"/>
      <c r="C18" s="14"/>
      <c r="D18" s="14"/>
      <c r="E18" s="14"/>
      <c r="F18" s="14"/>
      <c r="G18" s="14"/>
      <c r="H18" s="14"/>
      <c r="I18" s="15"/>
    </row>
    <row r="19" spans="1:9" x14ac:dyDescent="0.25">
      <c r="A19" s="18" t="s">
        <v>143</v>
      </c>
      <c r="B19" s="13"/>
      <c r="C19" s="14"/>
      <c r="D19" s="14"/>
      <c r="E19" s="14"/>
      <c r="F19" s="14"/>
      <c r="G19" s="14"/>
      <c r="H19" s="14"/>
      <c r="I19" s="15"/>
    </row>
    <row r="20" spans="1:9" x14ac:dyDescent="0.25">
      <c r="A20" s="18" t="s">
        <v>139</v>
      </c>
      <c r="B20" s="13"/>
      <c r="C20" s="14"/>
      <c r="D20" s="14"/>
      <c r="E20" s="14"/>
      <c r="F20" s="14"/>
      <c r="G20" s="14"/>
      <c r="H20" s="14"/>
      <c r="I20" s="15"/>
    </row>
    <row r="21" spans="1:9" x14ac:dyDescent="0.25">
      <c r="A21" s="18" t="s">
        <v>151</v>
      </c>
      <c r="B21" s="13"/>
      <c r="C21" s="14"/>
      <c r="D21" s="14"/>
      <c r="E21" s="14"/>
      <c r="F21" s="14"/>
      <c r="G21" s="14"/>
      <c r="H21" s="14"/>
      <c r="I21" s="15"/>
    </row>
    <row r="22" spans="1:9" x14ac:dyDescent="0.25">
      <c r="A22" s="17" t="s">
        <v>140</v>
      </c>
      <c r="B22" s="13"/>
      <c r="C22" s="14"/>
      <c r="D22" s="14"/>
      <c r="E22" s="14"/>
      <c r="F22" s="14"/>
      <c r="G22" s="14"/>
      <c r="H22" s="14"/>
      <c r="I22" s="15"/>
    </row>
    <row r="23" spans="1:9" x14ac:dyDescent="0.25">
      <c r="A23" s="17" t="s">
        <v>144</v>
      </c>
      <c r="B23" s="13"/>
      <c r="C23" s="14"/>
      <c r="D23" s="14"/>
      <c r="E23" s="14"/>
      <c r="F23" s="14"/>
      <c r="G23" s="14"/>
      <c r="H23" s="14"/>
      <c r="I23" s="15"/>
    </row>
    <row r="24" spans="1:9" x14ac:dyDescent="0.25">
      <c r="A24" s="17" t="s">
        <v>153</v>
      </c>
      <c r="B24" s="13"/>
      <c r="C24" s="14"/>
      <c r="D24" s="14"/>
      <c r="E24" s="14"/>
      <c r="F24" s="14"/>
      <c r="G24" s="14"/>
      <c r="H24" s="14"/>
      <c r="I24" s="15"/>
    </row>
    <row r="25" spans="1:9" x14ac:dyDescent="0.25">
      <c r="A25" s="17"/>
      <c r="B25" s="125"/>
      <c r="C25" s="14"/>
      <c r="D25" s="14"/>
      <c r="E25" s="14"/>
      <c r="F25" s="14"/>
      <c r="G25" s="14"/>
      <c r="H25" s="14"/>
      <c r="I25" s="15"/>
    </row>
    <row r="26" spans="1:9" x14ac:dyDescent="0.25">
      <c r="A26" s="17"/>
      <c r="B26" s="13"/>
      <c r="C26" s="14"/>
      <c r="D26" s="14"/>
      <c r="E26" s="14"/>
      <c r="F26" s="14"/>
      <c r="G26" s="14"/>
      <c r="H26" s="14"/>
      <c r="I26" s="15"/>
    </row>
    <row r="27" spans="1:9" x14ac:dyDescent="0.25">
      <c r="A27" s="17"/>
      <c r="B27" s="13"/>
      <c r="C27" s="14"/>
      <c r="D27" s="14"/>
      <c r="E27" s="14"/>
      <c r="F27" s="14"/>
      <c r="G27" s="14"/>
      <c r="H27" s="14"/>
      <c r="I27" s="15"/>
    </row>
    <row r="28" spans="1:9" x14ac:dyDescent="0.25">
      <c r="A28" s="17"/>
      <c r="B28" s="13"/>
      <c r="C28" s="14"/>
      <c r="D28" s="14"/>
      <c r="E28" s="14"/>
      <c r="F28" s="14"/>
      <c r="G28" s="14"/>
      <c r="H28" s="14"/>
      <c r="I28" s="15"/>
    </row>
    <row r="29" spans="1:9" x14ac:dyDescent="0.25">
      <c r="A29" s="17"/>
      <c r="B29" s="13"/>
      <c r="C29" s="14"/>
      <c r="D29" s="14"/>
      <c r="E29" s="14"/>
      <c r="F29" s="14"/>
      <c r="G29" s="14"/>
      <c r="H29" s="14"/>
      <c r="I29" s="15"/>
    </row>
    <row r="30" spans="1:9" ht="30" x14ac:dyDescent="0.25">
      <c r="A30" s="19" t="s">
        <v>134</v>
      </c>
      <c r="B30" s="13"/>
      <c r="C30" s="14"/>
      <c r="D30" s="14"/>
      <c r="E30" s="14"/>
      <c r="F30" s="14"/>
      <c r="G30" s="14"/>
      <c r="H30" s="14"/>
      <c r="I30" s="15"/>
    </row>
    <row r="31" spans="1:9" x14ac:dyDescent="0.25">
      <c r="A31" s="16" t="s">
        <v>15</v>
      </c>
      <c r="B31" s="13"/>
      <c r="C31" s="14"/>
      <c r="D31" s="14"/>
      <c r="E31" s="14"/>
      <c r="F31" s="14"/>
      <c r="G31" s="14"/>
      <c r="H31" s="14"/>
      <c r="I31" s="15"/>
    </row>
    <row r="32" spans="1:9" x14ac:dyDescent="0.25">
      <c r="A32" s="16"/>
      <c r="B32" s="13"/>
      <c r="C32" s="14"/>
      <c r="D32" s="14"/>
      <c r="E32" s="14"/>
      <c r="F32" s="14"/>
      <c r="G32" s="14"/>
      <c r="H32" s="14"/>
      <c r="I32" s="15"/>
    </row>
    <row r="33" spans="1:9" x14ac:dyDescent="0.25">
      <c r="A33" s="17" t="s">
        <v>137</v>
      </c>
      <c r="B33" s="13"/>
      <c r="C33" s="14"/>
      <c r="D33" s="14"/>
      <c r="E33" s="14"/>
      <c r="F33" s="14"/>
      <c r="G33" s="14"/>
      <c r="H33" s="14"/>
      <c r="I33" s="15"/>
    </row>
    <row r="34" spans="1:9" x14ac:dyDescent="0.25">
      <c r="A34" s="17" t="s">
        <v>138</v>
      </c>
      <c r="B34" s="13"/>
      <c r="C34" s="14"/>
      <c r="D34" s="14"/>
      <c r="E34" s="14"/>
      <c r="F34" s="14"/>
      <c r="G34" s="14"/>
      <c r="H34" s="14"/>
      <c r="I34" s="15"/>
    </row>
    <row r="35" spans="1:9" x14ac:dyDescent="0.25">
      <c r="A35" s="17" t="s">
        <v>136</v>
      </c>
      <c r="B35" s="13"/>
      <c r="C35" s="14"/>
      <c r="D35" s="14"/>
      <c r="E35" s="14"/>
      <c r="F35" s="14"/>
      <c r="G35" s="14"/>
      <c r="H35" s="14"/>
      <c r="I35" s="15"/>
    </row>
    <row r="36" spans="1:9" x14ac:dyDescent="0.25">
      <c r="A36" s="17" t="s">
        <v>104</v>
      </c>
      <c r="B36" s="13"/>
      <c r="C36" s="14"/>
      <c r="D36" s="14"/>
      <c r="E36" s="14"/>
      <c r="F36" s="14"/>
      <c r="G36" s="14"/>
      <c r="H36" s="14"/>
      <c r="I36" s="15"/>
    </row>
    <row r="37" spans="1:9" x14ac:dyDescent="0.25">
      <c r="A37" s="17" t="s">
        <v>135</v>
      </c>
      <c r="B37" s="13"/>
      <c r="C37" s="14"/>
      <c r="D37" s="14"/>
      <c r="E37" s="14"/>
      <c r="F37" s="14"/>
      <c r="G37" s="14"/>
      <c r="H37" s="14"/>
      <c r="I37" s="15"/>
    </row>
    <row r="38" spans="1:9" x14ac:dyDescent="0.25">
      <c r="A38" s="16" t="s">
        <v>18</v>
      </c>
      <c r="B38" s="13"/>
      <c r="C38" s="14"/>
      <c r="D38" s="14"/>
      <c r="E38" s="14"/>
      <c r="F38" s="14"/>
      <c r="G38" s="14"/>
      <c r="H38" s="14"/>
      <c r="I38" s="15"/>
    </row>
    <row r="39" spans="1:9" x14ac:dyDescent="0.25">
      <c r="A39" s="16" t="s">
        <v>19</v>
      </c>
      <c r="B39" s="13"/>
      <c r="C39" s="14"/>
      <c r="D39" s="14"/>
      <c r="E39" s="14"/>
      <c r="F39" s="14"/>
      <c r="G39" s="14"/>
      <c r="H39" s="14"/>
      <c r="I39" s="15"/>
    </row>
    <row r="40" spans="1:9" x14ac:dyDescent="0.25">
      <c r="A40" s="16" t="s">
        <v>155</v>
      </c>
      <c r="B40" s="13"/>
      <c r="C40" s="14"/>
      <c r="D40" s="14"/>
      <c r="E40" s="14"/>
      <c r="F40" s="14"/>
      <c r="G40" s="14"/>
      <c r="H40" s="14"/>
      <c r="I40" s="15"/>
    </row>
    <row r="41" spans="1:9" x14ac:dyDescent="0.25">
      <c r="A41" s="16" t="s">
        <v>154</v>
      </c>
      <c r="B41" s="13"/>
      <c r="C41" s="14"/>
      <c r="D41" s="14"/>
      <c r="E41" s="14"/>
      <c r="F41" s="14"/>
      <c r="G41" s="14"/>
      <c r="H41" s="14"/>
      <c r="I41" s="15"/>
    </row>
    <row r="42" spans="1:9" x14ac:dyDescent="0.25">
      <c r="A42" s="16"/>
      <c r="B42" s="13"/>
      <c r="C42" s="14"/>
      <c r="D42" s="14"/>
      <c r="E42" s="14"/>
      <c r="F42" s="14"/>
      <c r="G42" s="14"/>
      <c r="H42" s="14"/>
      <c r="I42" s="15"/>
    </row>
    <row r="43" spans="1:9" x14ac:dyDescent="0.25">
      <c r="A43" s="16"/>
      <c r="B43" s="13"/>
      <c r="C43" s="14"/>
      <c r="D43" s="14"/>
      <c r="E43" s="14"/>
      <c r="F43" s="14"/>
      <c r="G43" s="14"/>
      <c r="H43" s="14"/>
      <c r="I43" s="15"/>
    </row>
    <row r="44" spans="1:9" x14ac:dyDescent="0.25">
      <c r="A44" s="16"/>
      <c r="B44" s="13"/>
      <c r="C44" s="14"/>
      <c r="D44" s="14"/>
      <c r="E44" s="14"/>
      <c r="F44" s="14"/>
      <c r="G44" s="14"/>
      <c r="H44" s="14"/>
      <c r="I44" s="15"/>
    </row>
    <row r="45" spans="1:9" ht="45" x14ac:dyDescent="0.25">
      <c r="A45" s="20" t="s">
        <v>97</v>
      </c>
      <c r="B45" s="13"/>
      <c r="C45" s="14"/>
      <c r="D45" s="14"/>
      <c r="E45" s="14"/>
      <c r="F45" s="14"/>
      <c r="G45" s="14"/>
      <c r="H45" s="14"/>
      <c r="I45" s="15"/>
    </row>
    <row r="46" spans="1:9" x14ac:dyDescent="0.25">
      <c r="A46" s="21" t="s">
        <v>3</v>
      </c>
      <c r="B46" s="13"/>
      <c r="C46" s="14"/>
      <c r="D46" s="14"/>
      <c r="E46" s="14"/>
      <c r="F46" s="14"/>
      <c r="G46" s="14"/>
      <c r="H46" s="14"/>
      <c r="I46" s="15"/>
    </row>
    <row r="47" spans="1:9" x14ac:dyDescent="0.25">
      <c r="A47" s="21" t="s">
        <v>2</v>
      </c>
      <c r="B47" s="13"/>
      <c r="C47" s="14"/>
      <c r="D47" s="14"/>
      <c r="E47" s="14"/>
      <c r="F47" s="14"/>
      <c r="G47" s="14"/>
      <c r="H47" s="14"/>
      <c r="I47" s="15"/>
    </row>
    <row r="48" spans="1:9" x14ac:dyDescent="0.25">
      <c r="A48" s="21" t="s">
        <v>1</v>
      </c>
      <c r="B48" s="13"/>
      <c r="C48" s="14"/>
      <c r="D48" s="14"/>
      <c r="E48" s="14"/>
      <c r="F48" s="14"/>
      <c r="G48" s="14"/>
      <c r="H48" s="14"/>
      <c r="I48" s="15"/>
    </row>
    <row r="49" spans="1:9" x14ac:dyDescent="0.25">
      <c r="A49" s="17" t="s">
        <v>10</v>
      </c>
      <c r="B49" s="13"/>
      <c r="C49" s="14"/>
      <c r="D49" s="14"/>
      <c r="E49" s="14"/>
      <c r="F49" s="14"/>
      <c r="G49" s="14"/>
      <c r="H49" s="14"/>
      <c r="I49" s="15"/>
    </row>
    <row r="50" spans="1:9" x14ac:dyDescent="0.25">
      <c r="A50" s="17" t="s">
        <v>98</v>
      </c>
      <c r="B50" s="13"/>
      <c r="C50" s="14"/>
      <c r="D50" s="14"/>
      <c r="E50" s="14"/>
      <c r="F50" s="14"/>
      <c r="G50" s="14"/>
      <c r="H50" s="14"/>
      <c r="I50" s="15"/>
    </row>
    <row r="51" spans="1:9" x14ac:dyDescent="0.25">
      <c r="A51" s="17" t="s">
        <v>156</v>
      </c>
      <c r="B51" s="13"/>
      <c r="C51" s="14"/>
      <c r="D51" s="14"/>
      <c r="E51" s="14"/>
      <c r="F51" s="14"/>
      <c r="G51" s="14"/>
      <c r="H51" s="14"/>
      <c r="I51" s="15"/>
    </row>
    <row r="52" spans="1:9" x14ac:dyDescent="0.25">
      <c r="A52" s="17"/>
      <c r="B52" s="13"/>
      <c r="C52" s="14"/>
      <c r="D52" s="14"/>
      <c r="E52" s="14"/>
      <c r="F52" s="14"/>
      <c r="G52" s="14"/>
      <c r="H52" s="14"/>
      <c r="I52" s="15"/>
    </row>
    <row r="53" spans="1:9" s="41" customFormat="1" x14ac:dyDescent="0.25">
      <c r="A53" s="22" t="s">
        <v>0</v>
      </c>
      <c r="B53" s="23">
        <f>SUBTOTAL(109,Table2[Total expenditure])</f>
        <v>0</v>
      </c>
      <c r="C53" s="23">
        <f>SUBTOTAL(109,Table2[Non Core Expenditure])</f>
        <v>0</v>
      </c>
      <c r="D53" s="23">
        <f>SUBTOTAL(109,Table2[Total Core Expenditure])</f>
        <v>0</v>
      </c>
      <c r="E53" s="23">
        <f>SUBTOTAL(109,Table2[Total EEA Core Expenditure])</f>
        <v>0</v>
      </c>
      <c r="F53" s="23">
        <f>SUM(Table2[Total Non EEA Core Expenditure])</f>
        <v>0</v>
      </c>
      <c r="G53" s="23">
        <f>SUM(Table2[Expenditure paid to a Subcontractor])</f>
        <v>0</v>
      </c>
      <c r="H53" s="23">
        <f>SUM(Table2[[Apportionment basis ]])</f>
        <v>0</v>
      </c>
      <c r="I53" s="24"/>
    </row>
    <row r="54" spans="1:9" x14ac:dyDescent="0.25">
      <c r="A54" s="17" t="s">
        <v>99</v>
      </c>
      <c r="B54" s="33"/>
      <c r="C54" s="14"/>
      <c r="D54" s="14"/>
      <c r="E54" s="34"/>
      <c r="F54" s="14"/>
      <c r="G54" s="14"/>
      <c r="H54" s="14"/>
      <c r="I54" s="15"/>
    </row>
    <row r="55" spans="1:9" s="41" customFormat="1" x14ac:dyDescent="0.25">
      <c r="A55" s="25" t="s">
        <v>0</v>
      </c>
      <c r="B55" s="26">
        <f>Table2[[#Totals],[Total expenditure]]-B54</f>
        <v>0</v>
      </c>
      <c r="C55" s="26">
        <f>Table2[[#Totals],[Non Core Expenditure]]-C54</f>
        <v>0</v>
      </c>
      <c r="D55" s="26">
        <f>Table2[[#Totals],[Total Core Expenditure]]-D54</f>
        <v>0</v>
      </c>
      <c r="E55" s="26">
        <f>Table2[[#Totals],[Total EEA Core Expenditure]]-E54</f>
        <v>0</v>
      </c>
      <c r="F55" s="26">
        <f>Table2[[#Totals],[Total Non EEA Core Expenditure]]-F54</f>
        <v>0</v>
      </c>
      <c r="G55" s="26">
        <f>Table2[[#Totals],[Expenditure paid to a Subcontractor]]-G54</f>
        <v>0</v>
      </c>
      <c r="H55" s="26">
        <f>Table2[[#Totals],[Apportionment basis ]]-H54</f>
        <v>0</v>
      </c>
      <c r="I55" s="27"/>
    </row>
    <row r="56" spans="1:9" x14ac:dyDescent="0.25">
      <c r="A56" s="5" t="s">
        <v>94</v>
      </c>
    </row>
    <row r="57" spans="1:9" x14ac:dyDescent="0.25">
      <c r="A57" s="5" t="s">
        <v>100</v>
      </c>
    </row>
    <row r="58" spans="1:9" x14ac:dyDescent="0.25">
      <c r="A58" s="5" t="s">
        <v>14</v>
      </c>
    </row>
    <row r="59" spans="1:9" x14ac:dyDescent="0.25">
      <c r="A59" s="5" t="s">
        <v>150</v>
      </c>
    </row>
    <row r="113" spans="1:1" x14ac:dyDescent="0.25">
      <c r="A113" s="39"/>
    </row>
  </sheetData>
  <sheetProtection password="F86F" sheet="1" objects="1" scenarios="1" insertColumns="0" insertRows="0" selectLockedCells="1"/>
  <conditionalFormatting sqref="B53">
    <cfRule type="cellIs" dxfId="2" priority="3" operator="notEqual">
      <formula>$B$1</formula>
    </cfRule>
  </conditionalFormatting>
  <conditionalFormatting sqref="D53">
    <cfRule type="cellIs" dxfId="1" priority="2" operator="notEqual">
      <formula>$E$1</formula>
    </cfRule>
  </conditionalFormatting>
  <conditionalFormatting sqref="G53">
    <cfRule type="cellIs" dxfId="0" priority="1" operator="greaterThan">
      <formula>1000000</formula>
    </cfRule>
  </conditionalFormatting>
  <hyperlinks>
    <hyperlink ref="C5" r:id="rId1"/>
  </hyperlinks>
  <pageMargins left="0.70866141732283472" right="0.70866141732283472" top="0.74803149606299213" bottom="0.74803149606299213" header="0.31496062992125984" footer="0.31496062992125984"/>
  <pageSetup paperSize="9" scale="29" orientation="landscape" r:id="rId2"/>
  <drawing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Video Game Tax Relief Stencil</vt:lpstr>
      <vt:lpstr>Video Game Tax Relief Checklist</vt:lpstr>
      <vt:lpstr>Video Game Computation Stencil</vt:lpstr>
      <vt:lpstr>Video Game Expenditure</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Atkins</dc:creator>
  <cp:lastModifiedBy>Peter Atkins</cp:lastModifiedBy>
  <cp:lastPrinted>2018-09-12T11:04:42Z</cp:lastPrinted>
  <dcterms:created xsi:type="dcterms:W3CDTF">2017-06-16T09:27:03Z</dcterms:created>
  <dcterms:modified xsi:type="dcterms:W3CDTF">2018-12-21T16:42:10Z</dcterms:modified>
</cp:coreProperties>
</file>